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tabRatio="911" activeTab="4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definedNames>
    <definedName name="_xlnm._FilterDatabase" localSheetId="2" hidden="1">'03支出总表'!$A$5:$K$103</definedName>
    <definedName name="_xlnm._FilterDatabase" localSheetId="3" hidden="1">'04项目支出'!$A$5:$Q$90</definedName>
    <definedName name="_xlnm._FilterDatabase" localSheetId="11" hidden="1">'12政府购买服务预算财政拨款明细表'!$A$5:$H$25</definedName>
  </definedNames>
  <calcPr calcId="144525"/>
</workbook>
</file>

<file path=xl/sharedStrings.xml><?xml version="1.0" encoding="utf-8"?>
<sst xmlns="http://schemas.openxmlformats.org/spreadsheetml/2006/main" count="2140" uniqueCount="702">
  <si>
    <t>附件3：有二级单位的部门本级及其二级单位、没有二级单位的部门均需单独填写并公开</t>
  </si>
  <si>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</si>
  <si>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</si>
  <si>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</si>
  <si>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</si>
  <si>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</si>
  <si>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</si>
  <si>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</si>
  <si>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</si>
  <si>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</si>
  <si>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</si>
  <si>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</si>
  <si>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</si>
  <si>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</si>
  <si>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</si>
  <si>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</si>
  <si>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</si>
  <si>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</si>
  <si>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</si>
  <si>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</si>
  <si>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</si>
  <si>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</si>
  <si>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</si>
  <si>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</si>
  <si>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</si>
  <si>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</si>
  <si>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</si>
  <si>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</si>
  <si>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</si>
  <si>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</si>
  <si>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</si>
  <si>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</si>
  <si>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</si>
  <si>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</si>
  <si>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</si>
  <si>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</si>
  <si>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</si>
  <si>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</si>
  <si>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</si>
  <si>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</si>
  <si>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</si>
  <si>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</si>
  <si>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</si>
  <si>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</si>
  <si>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</si>
  <si>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</si>
  <si>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</si>
  <si>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</si>
  <si>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</si>
  <si>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</si>
  <si>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</si>
  <si>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</si>
  <si>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</si>
  <si>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</si>
  <si>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</si>
  <si>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</si>
  <si>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</si>
  <si>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</si>
  <si>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</si>
  <si>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</si>
  <si>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</si>
  <si>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</si>
  <si>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</si>
  <si>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</si>
  <si>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</si>
  <si>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907</t>
  </si>
  <si>
    <t>北京市通州区马驹桥镇人民政府</t>
  </si>
  <si>
    <t>907001</t>
  </si>
  <si>
    <t>北京市通州区马驹桥镇人民政府（本级）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</si>
  <si>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</si>
  <si>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</si>
  <si>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</si>
  <si>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</si>
  <si>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</si>
  <si>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</si>
  <si>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</si>
  <si>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</si>
  <si>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</si>
  <si>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</si>
  <si>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</si>
  <si>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2010301-行政运行</t>
  </si>
  <si>
    <t>50101-工资奖金津补贴</t>
  </si>
  <si>
    <t>30101-基本工资</t>
  </si>
  <si>
    <t>30102-津贴补贴</t>
  </si>
  <si>
    <t>30103-奖金</t>
  </si>
  <si>
    <t>30107-绩效工资</t>
  </si>
  <si>
    <t>50901-社会福利和救助</t>
  </si>
  <si>
    <t>30309-奖励金</t>
  </si>
  <si>
    <t>50905-离退休费</t>
  </si>
  <si>
    <t>30302-退休费</t>
  </si>
  <si>
    <t>2010303-机关服务</t>
  </si>
  <si>
    <t>50201-办公经费</t>
  </si>
  <si>
    <t>30201-办公费</t>
  </si>
  <si>
    <t>30205-水费</t>
  </si>
  <si>
    <t>30206-电费</t>
  </si>
  <si>
    <t>30207-邮电费</t>
  </si>
  <si>
    <t>30228-工会经费</t>
  </si>
  <si>
    <t>50299-其他商品和服务支出</t>
  </si>
  <si>
    <t>30299-其他商品和服务支出</t>
  </si>
  <si>
    <t>2010350-事业运行</t>
  </si>
  <si>
    <t>2089999-其他社会保障和就业支出</t>
  </si>
  <si>
    <t>50102-社会保障缴费</t>
  </si>
  <si>
    <t>30108-机关事业单位基本养老保险缴费</t>
  </si>
  <si>
    <t>30109-职业年金缴费</t>
  </si>
  <si>
    <t>30110-职工基本医疗保险缴费</t>
  </si>
  <si>
    <t>30112-其他社会保障缴费</t>
  </si>
  <si>
    <t>2210201-住房公积金</t>
  </si>
  <si>
    <t>50103-住房公积金</t>
  </si>
  <si>
    <t>30113-住房公积金</t>
  </si>
  <si>
    <t>2296002-用于社会福利的彩票公益金支出</t>
  </si>
  <si>
    <t>50205-委托业务费</t>
  </si>
  <si>
    <t>30227-委托业务费</t>
  </si>
  <si>
    <t>2010199-其他人大事务支出</t>
  </si>
  <si>
    <t>30229-福利费</t>
  </si>
  <si>
    <t>50199-其他工资福利支出</t>
  </si>
  <si>
    <t>30106-伙食补助费</t>
  </si>
  <si>
    <t>30208-取暖费</t>
  </si>
  <si>
    <t>30209-物业管理费</t>
  </si>
  <si>
    <t>50209-维修(护)费</t>
  </si>
  <si>
    <t>30213-维修(护)费</t>
  </si>
  <si>
    <t>30214-租赁费</t>
  </si>
  <si>
    <t>30226-劳务费</t>
  </si>
  <si>
    <t>50208-公务用车运行维护费</t>
  </si>
  <si>
    <t>30231-公务用车运行维护费</t>
  </si>
  <si>
    <t>2010599-其他统计信息事务支出</t>
  </si>
  <si>
    <t>2010699-其他财政事务支出</t>
  </si>
  <si>
    <t>2010899-其他审计事务支出</t>
  </si>
  <si>
    <t>2011199-其他纪检监察事务支出</t>
  </si>
  <si>
    <t>2012999-其他群众团体事务支出</t>
  </si>
  <si>
    <t>2013399-其他宣传事务支出</t>
  </si>
  <si>
    <t>2013299-其他组织事务支出</t>
  </si>
  <si>
    <t>30305-生活补助</t>
  </si>
  <si>
    <t>59908-对民间非盈利组织和群众性自治组织补贴</t>
  </si>
  <si>
    <t>39908-对民间非盈利组织和群众性自治组织补贴</t>
  </si>
  <si>
    <t>2013899-其他市场监督管理事务</t>
  </si>
  <si>
    <t>2014099-其他信访事务支出</t>
  </si>
  <si>
    <t>2040299-其他公安支出</t>
  </si>
  <si>
    <t>2040699-其他司法支出</t>
  </si>
  <si>
    <t>2049999-其他公共安全支出</t>
  </si>
  <si>
    <t>2050299-其他普通教育支出</t>
  </si>
  <si>
    <t>2070199-其他文化支出</t>
  </si>
  <si>
    <t>2080299-其他民政管理事务支出</t>
  </si>
  <si>
    <t>30304-抚恤金</t>
  </si>
  <si>
    <t>2100410-突发公共卫生事件应急处理</t>
  </si>
  <si>
    <t>50399-其他资本性支出</t>
  </si>
  <si>
    <t>31008-物资储备</t>
  </si>
  <si>
    <t>2100799-其他计划生育事务支出</t>
  </si>
  <si>
    <t>2120104-城管执法</t>
  </si>
  <si>
    <t>2120199-其他城乡社区管理事务支出</t>
  </si>
  <si>
    <t>2120501-城乡社区环境卫生</t>
  </si>
  <si>
    <t>2120601-建设市场管理与监督</t>
  </si>
  <si>
    <t>2130199-其他农业支出</t>
  </si>
  <si>
    <t>50305-土地征迁补偿和安置支出</t>
  </si>
  <si>
    <t>31009-土地补偿</t>
  </si>
  <si>
    <t>2130599-其他扶贫支出</t>
  </si>
  <si>
    <t>59999-其他支出</t>
  </si>
  <si>
    <t>39999-其他支出</t>
  </si>
  <si>
    <t>2140199-交通运输支出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</si>
  <si>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</si>
  <si>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</si>
  <si>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</si>
  <si>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</si>
  <si>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</si>
  <si>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</si>
  <si>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</si>
  <si>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</si>
  <si>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</si>
  <si>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</si>
  <si>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907001-北京市通州区马驹桥镇人民政府（本级）</t>
  </si>
  <si>
    <t>1-行政单位</t>
  </si>
  <si>
    <t>福彩公益金项目（养老设施维修改造）</t>
  </si>
  <si>
    <t>人大代表履职经费及会务费</t>
  </si>
  <si>
    <t>内退人员、离任书记、未成年人思想道德建设专职人员等补贴</t>
  </si>
  <si>
    <t>邮寄快递费、数字证书更新</t>
  </si>
  <si>
    <t>社区电费</t>
  </si>
  <si>
    <t>体检费</t>
  </si>
  <si>
    <t>工会经费</t>
  </si>
  <si>
    <t>后勤办公经费</t>
  </si>
  <si>
    <t>后勤食堂餐费</t>
  </si>
  <si>
    <t>后勤电费</t>
  </si>
  <si>
    <t>后勤供暖费</t>
  </si>
  <si>
    <t>后勤物业服务费</t>
  </si>
  <si>
    <t>后勤建设维修费</t>
  </si>
  <si>
    <t>后勤汽车租赁费用</t>
  </si>
  <si>
    <t>后勤食堂服务费及保安服务费</t>
  </si>
  <si>
    <t>镇公车运维</t>
  </si>
  <si>
    <t>后勤食堂日杂燃气费等</t>
  </si>
  <si>
    <t>统计所经费</t>
  </si>
  <si>
    <t>经济发展办公室（财政）经费</t>
  </si>
  <si>
    <t>审计服务费</t>
  </si>
  <si>
    <t>纪委廉政文化建设项目经费</t>
  </si>
  <si>
    <t>妇联及团委活动经费</t>
  </si>
  <si>
    <t>编外人员工资</t>
  </si>
  <si>
    <t>组织部经费</t>
  </si>
  <si>
    <t>组织部村两委考核奖励及科技小院奖励支持资金</t>
  </si>
  <si>
    <t>组织部补贴及慰问经费</t>
  </si>
  <si>
    <t>宣传部宣传经费等</t>
  </si>
  <si>
    <t>安监科城市安全风险评估及评审服务</t>
  </si>
  <si>
    <t>安监安全检查人员制式服装</t>
  </si>
  <si>
    <t>市场所食品抽样检测费</t>
  </si>
  <si>
    <t>经济发展办公室（经发）经费</t>
  </si>
  <si>
    <t>税源建设跟踪服务项目</t>
  </si>
  <si>
    <t>大周易村公交客运站场地补助费</t>
  </si>
  <si>
    <t>消防站土地租赁及开办等经费</t>
  </si>
  <si>
    <t>消防应急救援支队夏季送清凉</t>
  </si>
  <si>
    <t>信访办重点时期执勤费用、重点人管控费用</t>
  </si>
  <si>
    <t>综治禁毒社工工资</t>
  </si>
  <si>
    <t>四级反诈中心项目</t>
  </si>
  <si>
    <t>综治路侧违法停车监控设备维护</t>
  </si>
  <si>
    <t>派出所经费</t>
  </si>
  <si>
    <t>司法所法律服务费</t>
  </si>
  <si>
    <t>司法所工作经费</t>
  </si>
  <si>
    <t>退役军人服务站和武装部工作经费</t>
  </si>
  <si>
    <t>退役军人服务站和武装部慰问经费</t>
  </si>
  <si>
    <t>教委村办幼儿园项目运营、服务费</t>
  </si>
  <si>
    <t>教委教育支持资金、中考资金等经费</t>
  </si>
  <si>
    <t>教委困难教师慰问费</t>
  </si>
  <si>
    <t>市民活动中心镇级图书馆运营及文体活动开展经费</t>
  </si>
  <si>
    <t>民政精准救助</t>
  </si>
  <si>
    <t>民政丧葬补贴、各类慰问经费及红白事简办奖励经费</t>
  </si>
  <si>
    <t>民政移风易俗红白事简办奖励（对各村居）及回民墓地管理费</t>
  </si>
  <si>
    <t>便民服务中心丧葬费</t>
  </si>
  <si>
    <t>返城知青慰问金及大病二次报销</t>
  </si>
  <si>
    <t>残保金</t>
  </si>
  <si>
    <t>便民服务中心工作经费</t>
  </si>
  <si>
    <t>平安建设办应急资金等经费</t>
  </si>
  <si>
    <t>卫计办独生子女低保补助、无偿献血等补助</t>
  </si>
  <si>
    <t>公共卫生项目经费</t>
  </si>
  <si>
    <t>综合行政执法队液化石油气钢瓶委托报废处理项目</t>
  </si>
  <si>
    <t>社会办社区物业费</t>
  </si>
  <si>
    <t>社会办社区供暖费</t>
  </si>
  <si>
    <t>产业工作站活动经费及接诉即办奖励费</t>
  </si>
  <si>
    <t>规划办城乡统筹专题等研究项目经费</t>
  </si>
  <si>
    <t>规划办全镇居住类自建房综合风险统保保险</t>
  </si>
  <si>
    <t>案件受理费</t>
  </si>
  <si>
    <t>东店村、大葛庄村预留资金</t>
  </si>
  <si>
    <t>网格4G专网系统维保服务及4G专网值机与网格事件服务项目</t>
  </si>
  <si>
    <t>环卫移动厕所租赁</t>
  </si>
  <si>
    <t>环卫渗沥液运输</t>
  </si>
  <si>
    <t>环卫保洁费和垃圾中转站外包服务费</t>
  </si>
  <si>
    <t>环卫工作经费</t>
  </si>
  <si>
    <t>阳光办建设项目造价咨询、监理服务费</t>
  </si>
  <si>
    <t>农办原动监所大杜社水电费</t>
  </si>
  <si>
    <t>农办生活饮用水检测</t>
  </si>
  <si>
    <t>农办全镇区域家庭综合风险保险</t>
  </si>
  <si>
    <t>农办柏福村临时应急污水处理设备租赁及运维服务</t>
  </si>
  <si>
    <t>农办农产品质量安全监测</t>
  </si>
  <si>
    <t>土地流转费</t>
  </si>
  <si>
    <t>林业站中国铁塔站址租赁</t>
  </si>
  <si>
    <t>经管站工作补贴</t>
  </si>
  <si>
    <t>扶贫资金</t>
  </si>
  <si>
    <t>交通治理拖车外包服务费</t>
  </si>
  <si>
    <t>交通僵尸车辆管理看护费</t>
  </si>
  <si>
    <t>交通夏日送清凉</t>
  </si>
  <si>
    <t>合  计</t>
  </si>
  <si>
    <t>预算05表 政府采购预算明细表</t>
  </si>
  <si>
    <t>采购类别</t>
  </si>
  <si>
    <t>金额</t>
  </si>
  <si>
    <r>
      <rPr>
        <sz val="9"/>
        <rFont val="宋体"/>
        <charset val="134"/>
      </rPr>
      <t>A-货物</t>
    </r>
  </si>
  <si>
    <r>
      <rPr>
        <sz val="9"/>
        <rFont val="宋体"/>
        <charset val="134"/>
      </rPr>
      <t>B-工程</t>
    </r>
  </si>
  <si>
    <r>
      <rPr>
        <sz val="9"/>
        <rFont val="宋体"/>
        <charset val="134"/>
      </rPr>
      <t>C-服务</t>
    </r>
  </si>
  <si>
    <t>填写说明：如不涉及本项，请在表格中注明“本单位无相关内容”，并公开本表。请勿直接公开空表。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</si>
  <si>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</si>
  <si>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</si>
  <si>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</si>
  <si>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</si>
  <si>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</si>
  <si>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</si>
  <si>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</si>
  <si>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</si>
  <si>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</si>
  <si>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</si>
  <si>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</si>
  <si>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</si>
  <si>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</si>
  <si>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</si>
  <si>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</si>
  <si>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</si>
  <si>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</si>
  <si>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</si>
  <si>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</si>
  <si>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</si>
  <si>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</si>
  <si>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</si>
  <si>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</si>
  <si>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</si>
  <si>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</si>
  <si>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</si>
  <si>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</si>
  <si>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</si>
  <si>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行政运行</t>
  </si>
  <si>
    <t>机关服务</t>
  </si>
  <si>
    <t>住房公积金</t>
  </si>
  <si>
    <t>事业运行</t>
  </si>
  <si>
    <t>其他社会保障和就业支出</t>
  </si>
  <si>
    <t>其他人大事务支出</t>
  </si>
  <si>
    <t>其他统计信息事务支出</t>
  </si>
  <si>
    <t>其他财政事务支出</t>
  </si>
  <si>
    <t>其他审计事务支出</t>
  </si>
  <si>
    <t>其他纪检监察事务支出</t>
  </si>
  <si>
    <t>其他群众团体事务支出</t>
  </si>
  <si>
    <t>其他组织事务支出</t>
  </si>
  <si>
    <t>其他宣传事务支出</t>
  </si>
  <si>
    <t>其他市场监督管理事务</t>
  </si>
  <si>
    <t>其他信访事务支出</t>
  </si>
  <si>
    <t>其他公安支出</t>
  </si>
  <si>
    <t>其他司法支出</t>
  </si>
  <si>
    <t>其他公共安全支出</t>
  </si>
  <si>
    <t>其他普通教育支出</t>
  </si>
  <si>
    <t>其他文化支出</t>
  </si>
  <si>
    <t>其他民政管理事务支出</t>
  </si>
  <si>
    <t>突发公共卫生事件应急处理</t>
  </si>
  <si>
    <t>其他计划生育事务支出</t>
  </si>
  <si>
    <t>城管执法</t>
  </si>
  <si>
    <t>其他城乡社区管理事务支出</t>
  </si>
  <si>
    <t>城乡社区环境卫生</t>
  </si>
  <si>
    <t>建设市场管理与监督</t>
  </si>
  <si>
    <t>其他农业支出</t>
  </si>
  <si>
    <t>其他扶贫支出</t>
  </si>
  <si>
    <t>交通运输支出</t>
  </si>
  <si>
    <t>预算08表 一般公共预算财政拨款基本支出表</t>
  </si>
  <si>
    <t>预算09表 政府性基金预算财政拨款支出表</t>
  </si>
  <si>
    <t>58.000000</t>
  </si>
  <si>
    <t>预算10表 国有资本经营预算财政拨款支出表</t>
  </si>
  <si>
    <t>本年国有资本经营预算支出</t>
  </si>
  <si>
    <t>本单位无相关内容</t>
  </si>
  <si>
    <t/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</si>
  <si>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</si>
  <si>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</si>
  <si>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</si>
  <si>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</si>
  <si>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</si>
  <si>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</si>
  <si>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</si>
  <si>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</si>
  <si>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9.250000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</si>
  <si>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</si>
  <si>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</si>
  <si>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</si>
  <si>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</si>
  <si>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</si>
  <si>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</si>
  <si>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</si>
  <si>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</si>
  <si>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物业服务费</t>
  </si>
  <si>
    <t>政府履职辅助性服务</t>
  </si>
  <si>
    <t>后勤服务</t>
  </si>
  <si>
    <t>物业管理服务</t>
  </si>
  <si>
    <t>一般公共服务支出</t>
  </si>
  <si>
    <t>餐饮服务费</t>
  </si>
  <si>
    <t>餐饮服务</t>
  </si>
  <si>
    <t>保安服务费</t>
  </si>
  <si>
    <t>安全服务</t>
  </si>
  <si>
    <t>法律服务</t>
  </si>
  <si>
    <t>法律顾问服务</t>
  </si>
  <si>
    <t>宣传服务</t>
  </si>
  <si>
    <t>公共服务</t>
  </si>
  <si>
    <t>公共信息与宣传服务</t>
  </si>
  <si>
    <t>公共公益宣传服务</t>
  </si>
  <si>
    <t>城乡统筹专题研究项目</t>
  </si>
  <si>
    <t>咨询服务</t>
  </si>
  <si>
    <t>安全风险评估项目评审服务</t>
  </si>
  <si>
    <t>安全风险评估服务</t>
  </si>
  <si>
    <t>4G专网系统维保、值机服务</t>
  </si>
  <si>
    <t>社会治理服务</t>
  </si>
  <si>
    <t>基层治理服务</t>
  </si>
  <si>
    <t>公共安全服务</t>
  </si>
  <si>
    <t>公共安全保障服务</t>
  </si>
  <si>
    <t>便民服务中心医保政务外网接入服务</t>
  </si>
  <si>
    <t>信息化服务</t>
  </si>
  <si>
    <t>网络接入服务</t>
  </si>
  <si>
    <t>审计服务</t>
  </si>
  <si>
    <t>会计审计服务</t>
  </si>
  <si>
    <t>家庭综合风险保险及经营性自建房安全责任保险</t>
  </si>
  <si>
    <t>社会保障服务</t>
  </si>
  <si>
    <t>社会保险服务</t>
  </si>
  <si>
    <t>招标代理服务</t>
  </si>
  <si>
    <t>评审、评估和评价服务</t>
  </si>
  <si>
    <t>其他招标代理服务</t>
  </si>
  <si>
    <t>保洁服务</t>
  </si>
  <si>
    <t>生态保护和环境治理服务</t>
  </si>
  <si>
    <t>垃圾分类及清运服务</t>
  </si>
  <si>
    <t>垃圾中转站外包服务</t>
  </si>
  <si>
    <t>渗沥液运输服务</t>
  </si>
  <si>
    <t>交通治理拖车外包服务</t>
  </si>
  <si>
    <t>交通运输公共服务</t>
  </si>
  <si>
    <t>车辆清拖服务</t>
  </si>
  <si>
    <t>填报说明：如不涉及本项，请在表格中注明“本单位无相关内容”，并公开本表。请勿直接公开空表。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</si>
  <si>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</si>
  <si>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</si>
  <si>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</si>
  <si>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</si>
  <si>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</si>
  <si>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</si>
  <si>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</si>
  <si>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</si>
  <si>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</si>
  <si>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</si>
  <si>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</si>
  <si>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</si>
  <si>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</si>
  <si>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</si>
  <si>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</si>
  <si>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部门项目</t>
  </si>
  <si>
    <t>项琳</t>
  </si>
  <si>
    <t>完成大杜社敬老院床位等设施的维修改造</t>
  </si>
  <si>
    <t>产出指标</t>
  </si>
  <si>
    <t>质量指标</t>
  </si>
  <si>
    <t>维修质量达到国家标准</t>
  </si>
  <si>
    <t>定性</t>
  </si>
  <si>
    <t>优</t>
  </si>
  <si>
    <t>效益指标</t>
  </si>
  <si>
    <t>社会效益指标</t>
  </si>
  <si>
    <t>维修通过竣工验收，保障敬老院的正常运行</t>
  </si>
  <si>
    <t>肖静怡</t>
  </si>
  <si>
    <t>为镇代表更好地履职，提出建议意见、接待选民等</t>
  </si>
  <si>
    <t>数量指标</t>
  </si>
  <si>
    <t>开会场次数</t>
  </si>
  <si>
    <t>≥</t>
  </si>
  <si>
    <t>场</t>
  </si>
  <si>
    <t>覆盖人次</t>
  </si>
  <si>
    <t>人</t>
  </si>
  <si>
    <t>提出合理建议</t>
  </si>
  <si>
    <t>史宇萌</t>
  </si>
  <si>
    <t>及时发放人员补贴</t>
  </si>
  <si>
    <t>保障人员数</t>
  </si>
  <si>
    <t>可持续影响指标</t>
  </si>
  <si>
    <t>保障人员工资待遇享受率</t>
  </si>
  <si>
    <t>＝</t>
  </si>
  <si>
    <t>%</t>
  </si>
  <si>
    <t>范桃</t>
  </si>
  <si>
    <t>全面掌握机关干部的健康状况，将对机关干部的关怀真正落到实处</t>
  </si>
  <si>
    <t>掌握全镇工作人员身体状况</t>
  </si>
  <si>
    <t>时效指标</t>
  </si>
  <si>
    <t>每年完成1次工作人员体检</t>
  </si>
  <si>
    <t>次</t>
  </si>
  <si>
    <t>通过体检，将对机关干部的关怀真正落到实处</t>
  </si>
  <si>
    <t>关怀每一位工作人员的身体健康</t>
  </si>
  <si>
    <t>张广西</t>
  </si>
  <si>
    <t>镇政府及机关所属单位食堂1年的餐费，保障机关正常运转</t>
  </si>
  <si>
    <t>菜品质量合格率</t>
  </si>
  <si>
    <t>经济效益指标</t>
  </si>
  <si>
    <t>是否保障机关正常运转</t>
  </si>
  <si>
    <t>是</t>
  </si>
  <si>
    <t>镇政府及所属单位电费缴纳，保障机关正常运转</t>
  </si>
  <si>
    <t>服务满意率</t>
  </si>
  <si>
    <t>是否保机关正常运转</t>
  </si>
  <si>
    <t>为政府及所属单位提供供暖服务，保障机关正常运转</t>
  </si>
  <si>
    <t>供暖时间</t>
  </si>
  <si>
    <t>月</t>
  </si>
  <si>
    <t>做好镇政府及机关所属单位物业服务，保障机关正常运转</t>
  </si>
  <si>
    <t>服务质量满意率</t>
  </si>
  <si>
    <t>镇政府及机关所属单位修缮改造、设备维修维护、五金材料购买，保障机关正常运转</t>
  </si>
  <si>
    <t>工程、设备维修质量</t>
  </si>
  <si>
    <t>保障机关正常运转</t>
  </si>
  <si>
    <t>保障镇政府食堂及机关所属单位食堂正常运转</t>
  </si>
  <si>
    <t>日杂用品合格率</t>
  </si>
  <si>
    <t>提高我镇村党支部负责人经济责任意识，重视任期经济审计；提高村级公益事业资金管理规范正确使用，重视公益事业补助专项资金审计；提高我镇固定资产项目管理和使用；重视我镇培文幼儿园的资金审计及发展；提高财政科的责任意识；提高镇属企业财务收支的责任及发展；提高我镇临时性审计应对能力，规范我镇财政支出相关手续，提高我镇审计相关工作</t>
  </si>
  <si>
    <t>审计服务质量</t>
  </si>
  <si>
    <t>质量达到合格以上</t>
  </si>
  <si>
    <t>成本指标</t>
  </si>
  <si>
    <t>生态环境成本指标</t>
  </si>
  <si>
    <t>无</t>
  </si>
  <si>
    <t>提高各项审计服务</t>
  </si>
  <si>
    <t>提高各项财务收支及经济审计</t>
  </si>
  <si>
    <t>妇联、团委活动经费</t>
  </si>
  <si>
    <t>李银辉</t>
  </si>
  <si>
    <t>举办各类活动，丰富职工精神文化生活</t>
  </si>
  <si>
    <t>是否每年开展活动</t>
  </si>
  <si>
    <t>是否提升家庭幸福满意度</t>
  </si>
  <si>
    <t>提升辖区内家庭的幸福满意度</t>
  </si>
  <si>
    <t>梁浩楠</t>
  </si>
  <si>
    <t>编外人员日常工资、过节费等，保障人员工资发放</t>
  </si>
  <si>
    <t>人员覆盖率</t>
  </si>
  <si>
    <t>是否保障职工工资发放</t>
  </si>
  <si>
    <t>刘笑</t>
  </si>
  <si>
    <t>用于支部开展党员教育培训及组织开展各类党建活动</t>
  </si>
  <si>
    <t>组织活动合格率</t>
  </si>
  <si>
    <t>是否获得活动关注度</t>
  </si>
  <si>
    <t>史迎新</t>
  </si>
  <si>
    <t>用于村“两委”班子及村“两委”干部考核奖励及新增科技小院考核奖励，激发工作积极性</t>
  </si>
  <si>
    <t>考核次数</t>
  </si>
  <si>
    <t>考核人员合格率</t>
  </si>
  <si>
    <t>工程正常运转率</t>
  </si>
  <si>
    <t>赵扬</t>
  </si>
  <si>
    <t>通过对外宣传和精神文明建设工作的开展，全面提升公民的思想觉悟、道德水平和文化素养，从而形成良好的社会风气和精神文明环境，有利于社会的全面进步和稳定。通过加强精神文明建设，可以增强民族的自信心和凝聚力，提升国家的文化软实力，使国家在国际竞争中处于有利位置</t>
  </si>
  <si>
    <t>公益广告宣传品</t>
  </si>
  <si>
    <t>件</t>
  </si>
  <si>
    <t>引领社会新风尚</t>
  </si>
  <si>
    <t>天</t>
  </si>
  <si>
    <t>满意度指标</t>
  </si>
  <si>
    <t>服务对象满意度指标</t>
  </si>
  <si>
    <t>群众满意度</t>
  </si>
  <si>
    <t>郑彬</t>
  </si>
  <si>
    <t>聘请专业咨询公司对马驹桥镇镇财源建设工作进行跟踪研究，定期开展总结和评估，分析税源结构，优化营商环境。跟踪镇域主要经济指标情况，阶段性提供分析建议，于季度、半年、年度分析全镇经济运行情况，提供可行性意见。其他月份按月度分析重点企业经营情况并提供可行性意见</t>
  </si>
  <si>
    <t>按质按量完成各项报告及活动</t>
  </si>
  <si>
    <t>促进财源增收率</t>
  </si>
  <si>
    <t>马驹桥镇经济运行形势知晓率不低于80%；研究成果利用率不低于90%</t>
  </si>
  <si>
    <t>王德松</t>
  </si>
  <si>
    <t>用于六郎庄村、姚辛庄村开展新建2座小型消防站</t>
  </si>
  <si>
    <t>建造数量</t>
  </si>
  <si>
    <t>座（处）</t>
  </si>
  <si>
    <t>经济成本指标</t>
  </si>
  <si>
    <t>建设金额</t>
  </si>
  <si>
    <t>≤</t>
  </si>
  <si>
    <t>万元</t>
  </si>
  <si>
    <t>提高火灾救援速度</t>
  </si>
  <si>
    <t>慰问区消防应急救援支队及对支队开展夏季送清凉活动</t>
  </si>
  <si>
    <t>区消防应急救援支队慰问金</t>
  </si>
  <si>
    <t>万</t>
  </si>
  <si>
    <t>慰问区消防应急救援支队</t>
  </si>
  <si>
    <t>王磊</t>
  </si>
  <si>
    <t>设立四级反诈中心对辖区居民开展反诈业务</t>
  </si>
  <si>
    <t>及时劝返，规避风险成功率</t>
  </si>
  <si>
    <t>=</t>
  </si>
  <si>
    <t>电信诈骗发生率降低</t>
  </si>
  <si>
    <t>杨晓虎</t>
  </si>
  <si>
    <t>派出所执勤维稳等，维护社会治安</t>
  </si>
  <si>
    <t>执行质量合格率</t>
  </si>
  <si>
    <t>维护社会治安</t>
  </si>
  <si>
    <t>孙永薇</t>
  </si>
  <si>
    <t>积极应对涉及我镇相关诉讼案件，对我镇所有合同进行合法性审查，避免因合同条款违法或对我镇不利导致我镇相关损失情况的发生</t>
  </si>
  <si>
    <t>完成政府合同审查和案件办理件数</t>
  </si>
  <si>
    <t>是否促进法治政府建设</t>
  </si>
  <si>
    <t>服务对象满意度</t>
  </si>
  <si>
    <t>满意</t>
  </si>
  <si>
    <t>张秀芳</t>
  </si>
  <si>
    <t>村办园顺利通过区教委考核，提高家长满意度</t>
  </si>
  <si>
    <t>村办园通过区教委考核</t>
  </si>
  <si>
    <t>家长满意度</t>
  </si>
  <si>
    <t>给予辖区内各级各类公办学校一定资金支持，用于弥补办公经费不足，改善教学条件，提高教学质量</t>
  </si>
  <si>
    <t>提升教学硬件</t>
  </si>
  <si>
    <t>办学质量认可度</t>
  </si>
  <si>
    <t>盛洁</t>
  </si>
  <si>
    <t>创新打造“马桥近邻+”品牌文化活动，例如传统节日文化活动、五月鲜花歌咏比赛、镇级羽毛球大赛活动等</t>
  </si>
  <si>
    <t>活动数量</t>
  </si>
  <si>
    <t>群众覆盖率</t>
  </si>
  <si>
    <t>按时完成</t>
  </si>
  <si>
    <t>活动成本</t>
  </si>
  <si>
    <t> ≤</t>
  </si>
  <si>
    <t>提供精神文化活动</t>
  </si>
  <si>
    <t>受众满意度</t>
  </si>
  <si>
    <t>高承志</t>
  </si>
  <si>
    <t>按标准完成补贴慰问，发放奖励</t>
  </si>
  <si>
    <t>全覆盖</t>
  </si>
  <si>
    <t>采暖救助户数</t>
  </si>
  <si>
    <t>户</t>
  </si>
  <si>
    <t>覆盖率</t>
  </si>
  <si>
    <t>按期拨付经费</t>
  </si>
  <si>
    <t>马驹桥镇回民全覆盖</t>
  </si>
  <si>
    <t>经费覆盖率</t>
  </si>
  <si>
    <t>商黎明</t>
  </si>
  <si>
    <t>人员死亡后，家属到户籍所在派出所注销户口，再到社保所申请丧葬费</t>
  </si>
  <si>
    <t>每月发放次数</t>
  </si>
  <si>
    <t>是否减轻家庭负担</t>
  </si>
  <si>
    <t>进行二次报销，大概报销500万，帮助农民解决医药费问题</t>
  </si>
  <si>
    <t>补贴对象合规率</t>
  </si>
  <si>
    <t>补贴人群生活是否得到改善</t>
  </si>
  <si>
    <t>根据残保金相关征税规定，每年9月份需缴纳上一年度的残保金</t>
  </si>
  <si>
    <t>按时缴纳残保金</t>
  </si>
  <si>
    <t>促进残疾人就业</t>
  </si>
  <si>
    <t>储备应急资金，用于突发事件预防与应急准备、监测与预警、应急处置与救援、事后恢复与重建等各项工作的财政性资金</t>
  </si>
  <si>
    <t>应急资金使用率</t>
  </si>
  <si>
    <t>保障运行</t>
  </si>
  <si>
    <t>郭新风</t>
  </si>
  <si>
    <t>为献血者发放补贴，及时发放独生子女低保补助等</t>
  </si>
  <si>
    <t>许亚仙</t>
  </si>
  <si>
    <t>按时完成城乡统筹专题等研究</t>
  </si>
  <si>
    <t>规划方案合格率</t>
  </si>
  <si>
    <t>是否带动社会进步发展</t>
  </si>
  <si>
    <t>及时缴纳案件受理费</t>
  </si>
  <si>
    <t>按时缴纳</t>
  </si>
  <si>
    <t>保证案件顺利进行</t>
  </si>
  <si>
    <t>刘宇鹏</t>
  </si>
  <si>
    <t>保障资金发放。为东店村转非劳动力人员拨付2025-2026年度预留资金，需用资金113万元；为大葛庄村转非劳动力人员拨付2025-2026年度预留资金，需用资金148万元。</t>
  </si>
  <si>
    <t>按时发放</t>
  </si>
  <si>
    <t>保障村级人员资金发放</t>
  </si>
  <si>
    <t>洪林</t>
  </si>
  <si>
    <t>1.完成包含铁塔维护、4G专网维护、广播系统维护、IT系统维护、线路维护、中心设备维护、微波设备维护、动力与环境维护、摄像机维护、硬盘录像机设备及其附属设备维护、电力维护、公共大屏系统维护、双光防火重载云台系统、人脸识别系统、移动执法车系统、视频会议系统、无线多媒体播放系统、电费代结算、日常值守、日常巡检等。2.做好4G专网和网格事件值守工作，对突发问题立即上报相关部门，定期进行数据分析并形成汇总。</t>
  </si>
  <si>
    <t>全年维保</t>
  </si>
  <si>
    <t>365天值守维保</t>
  </si>
  <si>
    <t>保持设施正常运行</t>
  </si>
  <si>
    <t>24小时保持设施正常运行</t>
  </si>
  <si>
    <t>全年派单回复</t>
  </si>
  <si>
    <t>随时值守网格事件的派单回复</t>
  </si>
  <si>
    <t>网格事件值守</t>
  </si>
  <si>
    <t>对突发问题立即上报相关部门</t>
  </si>
  <si>
    <t>李响</t>
  </si>
  <si>
    <t>为减少环境污染，需将垃圾中产出的渗沥液运送到处理厂处置</t>
  </si>
  <si>
    <t>＞</t>
  </si>
  <si>
    <t>生态效益指标</t>
  </si>
  <si>
    <t>维持环境卫生</t>
  </si>
  <si>
    <t>垃圾收运、转运、扫雪铲冰、洒水降尘等相关工作，提升环卫中心中转站工作效率</t>
  </si>
  <si>
    <t>为进一步做好我镇垃圾分类工作，指导居民垃圾规范化处置，提高垃圾分类覆盖率，减少环境污染</t>
  </si>
  <si>
    <t>数量</t>
  </si>
  <si>
    <t>个</t>
  </si>
  <si>
    <t>按时安装</t>
  </si>
  <si>
    <t>减少环境污染</t>
  </si>
  <si>
    <t>楚箫箫</t>
  </si>
  <si>
    <t>为规范化完成手续，拨付建设项目招标代理、造价咨询、监理服务等费用</t>
  </si>
  <si>
    <t>按时完成各项手续工作</t>
  </si>
  <si>
    <t>规范化完成建设项目手续</t>
  </si>
  <si>
    <t>牛小雪</t>
  </si>
  <si>
    <t>保障生活用水水质，每季度对我镇镇域内的平房村、集中供水厂、其他无居委会自备井供水小区水源井机点位监测，出具检测报告</t>
  </si>
  <si>
    <t>出具报告次数</t>
  </si>
  <si>
    <t>次/年</t>
  </si>
  <si>
    <t>监测数据准确性</t>
  </si>
  <si>
    <t>和区水务局抽检结果一致</t>
  </si>
  <si>
    <t>出具检测报告时间</t>
  </si>
  <si>
    <t>每季度结束15天内出具检测报告</t>
  </si>
  <si>
    <t>水质保障对社会稳定的贡献度</t>
  </si>
  <si>
    <t>高</t>
  </si>
  <si>
    <t>王震</t>
  </si>
  <si>
    <t>按照《通州区经营性自建房安全责任保险方案》，以及区政府第172次专题会会议精神，拟对我镇27个平房村约2300户出租型经营性自建房进行安全责任投保</t>
  </si>
  <si>
    <t>规定时间内投保</t>
  </si>
  <si>
    <t>按时投保</t>
  </si>
  <si>
    <t>保障居民利益</t>
  </si>
  <si>
    <t>保障利益</t>
  </si>
  <si>
    <t>于学臣</t>
  </si>
  <si>
    <t>采用租赁+委托运营模式，租赁一套200m?/d的临时应急污水处理设施，已签订半年租赁服务合同。合同期内设备持续运行，提升河道水环境</t>
  </si>
  <si>
    <t>污水处理总量</t>
  </si>
  <si>
    <t>立方米</t>
  </si>
  <si>
    <t>设备正常运行</t>
  </si>
  <si>
    <t>沟渠水质达标天数</t>
  </si>
  <si>
    <t>污水处理天数</t>
  </si>
  <si>
    <t>刘琪</t>
  </si>
  <si>
    <t>腾退用地土地流转费，用于顺利完成土地流转</t>
  </si>
  <si>
    <t>土地腾退率</t>
  </si>
  <si>
    <t>土地流转完成率</t>
  </si>
  <si>
    <t>坚定扛起京蒙协作工作的政治责任，统筹资源集中力量支持脱贫群众增收、脱贫区域发展，长效巩固脱贫攻坚成果，为全面推进乡村振兴打下坚实基础，确保京蒙协作工作在国家、北京市东西部协作考核评估中继续取得“好”的成绩</t>
  </si>
  <si>
    <t>受益脱贫、就业人数</t>
  </si>
  <si>
    <t>脱贫、吸纳就业人数增长</t>
  </si>
  <si>
    <t>帮助对口乡镇增加收益</t>
  </si>
  <si>
    <t>建成项目增加集体收益</t>
  </si>
  <si>
    <t>时雨</t>
  </si>
  <si>
    <t>为了更好地维护马驹桥镇交通秩序，创造良好的交通环境，对周边道路存在的违法停车、占用盲道、妨碍交通违法行为开展常态化清理整治工作.全镇学校周边以及政府派给的交通清障存在的违法停车、占用盲道等妨碍交通的违法车辆进行拖车处理。</t>
  </si>
  <si>
    <t>按期完成</t>
  </si>
  <si>
    <t>是否减少社会车辆停放</t>
  </si>
  <si>
    <t>预算14表 部门整体支出绩效目标申报表</t>
  </si>
  <si>
    <t>（2025年度）</t>
  </si>
  <si>
    <t>部门（单位）名称</t>
  </si>
  <si>
    <t>总体资金情况（万元）</t>
  </si>
  <si>
    <t>预算支出总额</t>
  </si>
  <si>
    <t>财政拨款</t>
  </si>
  <si>
    <t>整体绩效目标</t>
  </si>
  <si>
    <t>作为北京城市副中心和亦庄新城建设的重要接洽点，马驹桥镇全面贯彻党的二十大精神，坚持以习近平新时代中国特色社会主义思想为指引，以习近平总书记对北京重要讲话精神为根本遵循，按照市区部署和镇党委要求，坚持党建引领，优化发展环境，精准提出“西提东进，双轮驱动”发展战略，持续优化产业布局，不断提升产业能级，全力打造产城融合发展先行区和城乡融合发展先行区。</t>
  </si>
  <si>
    <t>其他说明</t>
  </si>
  <si>
    <t>活动</t>
  </si>
  <si>
    <t>绩效指标</t>
  </si>
  <si>
    <t>指标性质</t>
  </si>
  <si>
    <t>指标值</t>
  </si>
  <si>
    <t>度量单位</t>
  </si>
  <si>
    <t>工资保险发放</t>
  </si>
  <si>
    <t>效益指标社会效益指标是否有利于维持社会和谐稳定</t>
  </si>
  <si>
    <t>产出指标时效指标是否及时发放人员和公用资金</t>
  </si>
  <si>
    <t>产出指标数量指标支出金额</t>
  </si>
  <si>
    <t>元</t>
  </si>
  <si>
    <t>满意度指标服务对象满意度指标服务对象满意度</t>
  </si>
  <si>
    <t>民政养老设施维修改造</t>
  </si>
  <si>
    <t>产出指标质量指标维修质量达到国家标准</t>
  </si>
  <si>
    <t>效益指标社会效益指标维修通过竣工验收，保障敬老院的正常运行</t>
  </si>
  <si>
    <r>
      <rPr>
        <sz val="9"/>
        <color rgb="FF000000"/>
        <rFont val="宋体"/>
        <charset val="134"/>
      </rPr>
      <t>宣传</t>
    </r>
  </si>
  <si>
    <r>
      <rPr>
        <sz val="9"/>
        <color rgb="FF000000"/>
        <rFont val="宋体"/>
        <charset val="134"/>
      </rPr>
      <t>产出指标质量指标文明城区创建考核达标</t>
    </r>
  </si>
  <si>
    <r>
      <rPr>
        <sz val="9"/>
        <color rgb="FF000000"/>
        <rFont val="宋体"/>
        <charset val="134"/>
      </rPr>
      <t>≥</t>
    </r>
  </si>
  <si>
    <r>
      <rPr>
        <sz val="9"/>
        <color rgb="FF000000"/>
        <rFont val="宋体"/>
        <charset val="134"/>
      </rPr>
      <t>分</t>
    </r>
  </si>
  <si>
    <t>宣传</t>
  </si>
  <si>
    <t>产出指标数量指标开展宣传思想教育和精神文明建设工作</t>
  </si>
  <si>
    <t>社区建设</t>
  </si>
  <si>
    <r>
      <rPr>
        <sz val="9"/>
        <rFont val="宋体"/>
        <charset val="134"/>
      </rPr>
      <t>满意度指标服务对象满意度指标居民满意度</t>
    </r>
  </si>
  <si>
    <r>
      <rPr>
        <sz val="9"/>
        <rFont val="宋体"/>
        <charset val="134"/>
      </rPr>
      <t>≥</t>
    </r>
  </si>
  <si>
    <r>
      <rPr>
        <sz val="9"/>
        <rFont val="宋体"/>
        <charset val="134"/>
      </rPr>
      <t>90</t>
    </r>
  </si>
  <si>
    <r>
      <rPr>
        <sz val="9"/>
        <rFont val="宋体"/>
        <charset val="134"/>
      </rPr>
      <t>%</t>
    </r>
  </si>
  <si>
    <t>环境卫生</t>
  </si>
  <si>
    <r>
      <rPr>
        <sz val="9"/>
        <rFont val="宋体"/>
        <charset val="134"/>
      </rPr>
      <t>满意度指标服务对象满意度指标周边居民满意度</t>
    </r>
  </si>
  <si>
    <t>其他党建工作</t>
  </si>
  <si>
    <r>
      <rPr>
        <sz val="9"/>
        <rFont val="宋体"/>
        <charset val="134"/>
      </rPr>
      <t>满意度指标服务对象满意度指标参与群众满意度</t>
    </r>
  </si>
  <si>
    <r>
      <rPr>
        <sz val="9"/>
        <color rgb="FF000000"/>
        <rFont val="宋体"/>
        <charset val="134"/>
      </rPr>
      <t>其他基层社会治理事务</t>
    </r>
  </si>
  <si>
    <r>
      <rPr>
        <sz val="9"/>
        <color rgb="FF000000"/>
        <rFont val="宋体"/>
        <charset val="134"/>
      </rPr>
      <t>产出指标质量指标“接诉即办”诉求解决率</t>
    </r>
  </si>
  <si>
    <r>
      <rPr>
        <sz val="9"/>
        <color rgb="FF000000"/>
        <rFont val="宋体"/>
        <charset val="134"/>
      </rPr>
      <t>90</t>
    </r>
  </si>
  <si>
    <r>
      <rPr>
        <sz val="9"/>
        <color rgb="FF000000"/>
        <rFont val="宋体"/>
        <charset val="134"/>
      </rPr>
      <t>%</t>
    </r>
  </si>
  <si>
    <r>
      <rPr>
        <sz val="9"/>
        <color rgb="FF000000"/>
        <rFont val="宋体"/>
        <charset val="134"/>
      </rPr>
      <t>社会治安综合治理</t>
    </r>
  </si>
  <si>
    <r>
      <rPr>
        <sz val="9"/>
        <color rgb="FF000000"/>
        <rFont val="宋体"/>
        <charset val="134"/>
      </rPr>
      <t>产出指标质量指标平安社区建设率</t>
    </r>
  </si>
  <si>
    <r>
      <rPr>
        <sz val="9"/>
        <color rgb="FF000000"/>
        <rFont val="宋体"/>
        <charset val="134"/>
      </rPr>
      <t>城乡建设规划</t>
    </r>
  </si>
  <si>
    <r>
      <rPr>
        <sz val="9"/>
        <color rgb="FF000000"/>
        <rFont val="宋体"/>
        <charset val="134"/>
      </rPr>
      <t>产出指标时效指标工程建设按期完成率</t>
    </r>
  </si>
  <si>
    <r>
      <rPr>
        <sz val="9"/>
        <color rgb="FF000000"/>
        <rFont val="宋体"/>
        <charset val="134"/>
      </rPr>
      <t>基层综合治理</t>
    </r>
  </si>
  <si>
    <r>
      <rPr>
        <sz val="9"/>
        <color rgb="FF000000"/>
        <rFont val="宋体"/>
        <charset val="134"/>
      </rPr>
      <t>产出指标质量指标提升社区治理能力</t>
    </r>
  </si>
  <si>
    <r>
      <rPr>
        <sz val="9"/>
        <color rgb="FF000000"/>
        <rFont val="宋体"/>
        <charset val="134"/>
      </rPr>
      <t>定性</t>
    </r>
  </si>
  <si>
    <r>
      <rPr>
        <sz val="9"/>
        <color rgb="FF000000"/>
        <rFont val="宋体"/>
        <charset val="134"/>
      </rPr>
      <t>市容绿化美化</t>
    </r>
  </si>
  <si>
    <r>
      <rPr>
        <sz val="9"/>
        <color rgb="FF000000"/>
        <rFont val="宋体"/>
        <charset val="134"/>
      </rPr>
      <t>产出指标质量指标辖区街面环境秩序情况</t>
    </r>
  </si>
  <si>
    <r>
      <rPr>
        <sz val="9"/>
        <color rgb="FF000000"/>
        <rFont val="宋体"/>
        <charset val="134"/>
      </rPr>
      <t>产出指标时效指标及时处理城市管理案件</t>
    </r>
  </si>
  <si>
    <r>
      <rPr>
        <sz val="9"/>
        <color rgb="FF000000"/>
        <rFont val="宋体"/>
        <charset val="134"/>
      </rPr>
      <t>产出指标时效指标社区全年按计划积极参与建设</t>
    </r>
  </si>
  <si>
    <r>
      <rPr>
        <sz val="9"/>
        <color rgb="FF000000"/>
        <rFont val="宋体"/>
        <charset val="134"/>
      </rPr>
      <t>安全生产</t>
    </r>
  </si>
  <si>
    <t>效益指标经济效益指标保障安全生产和生活，降低事故发生率，减少经济损失</t>
  </si>
  <si>
    <r>
      <rPr>
        <sz val="9"/>
        <color rgb="FF000000"/>
        <rFont val="宋体"/>
        <charset val="134"/>
      </rPr>
      <t>效益指标社会效益指标辖区居民归属感和幸福感</t>
    </r>
  </si>
  <si>
    <t>效益指标社会效益指标环境整治和综合提升，能实现城市服务的转型升级，提升完善地区整体功能服务</t>
  </si>
  <si>
    <t>效益指标社会效益指标通过安全消防工作的开展，加大安全隐患整改力度，进一步提升安全管理水平及防火工作能力</t>
  </si>
  <si>
    <t>效益指标社会效益指标推动社区共建，促进辖区和谐</t>
  </si>
  <si>
    <r>
      <rPr>
        <sz val="9"/>
        <color rgb="FF000000"/>
        <rFont val="宋体"/>
        <charset val="134"/>
      </rPr>
      <t>其他党建工作</t>
    </r>
  </si>
  <si>
    <t>效益指标社会效益指标持续推进党建工作的覆盖面和影响力，保障党组织开展日常的学习活动质量</t>
  </si>
  <si>
    <t>效益指标生态效益指标镇域内环境卫生情况持续改善</t>
  </si>
  <si>
    <t>效益指标可持续影响指标为辖区群众得到更多、更好更满意的服务，提高城市运营管理服务的效率和品质</t>
  </si>
  <si>
    <t>效益指标可持续影响指标夯实社会管理基层基础，整合执法力量，有效解决社会管理工作中存在的突出问题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</si>
</sst>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0.000000_);[Red]\(0.0000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.000000"/>
    <numFmt numFmtId="179" formatCode="0.000000_ "/>
  </numFmts>
  <fonts count="37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9"/>
      <color rgb="FF333333"/>
      <name val="Microsoft YaHei"/>
      <charset val="1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11"/>
      <color indexed="8"/>
      <name val="黑体"/>
      <charset val="1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C2C3C4"/>
      </left>
      <right style="thin">
        <color rgb="FFC2C3C4"/>
      </right>
      <top/>
      <bottom/>
      <diagonal/>
    </border>
    <border>
      <left/>
      <right style="thin">
        <color rgb="FFC2C3C4"/>
      </right>
      <top style="thin">
        <color rgb="FFC2C3C4"/>
      </top>
      <bottom/>
      <diagonal/>
    </border>
    <border>
      <left/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7" fillId="7" borderId="3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6" borderId="35" applyNumberFormat="0" applyFon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7" fillId="4" borderId="31" applyNumberFormat="0" applyAlignment="0" applyProtection="0">
      <alignment vertical="center"/>
    </xf>
    <xf numFmtId="0" fontId="25" fillId="4" borderId="34" applyNumberFormat="0" applyAlignment="0" applyProtection="0">
      <alignment vertical="center"/>
    </xf>
    <xf numFmtId="0" fontId="34" fillId="18" borderId="38" applyNumberFormat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</cellStyleXfs>
  <cellXfs count="190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3" fillId="3" borderId="4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13" xfId="0" applyFont="1" applyBorder="1">
      <alignment vertical="center"/>
    </xf>
    <xf numFmtId="0" fontId="3" fillId="0" borderId="21" xfId="0" applyFont="1" applyFill="1" applyBorder="1" applyAlignment="1">
      <alignment horizontal="center" vertical="center" wrapText="1"/>
    </xf>
    <xf numFmtId="176" fontId="3" fillId="0" borderId="2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76" fontId="3" fillId="0" borderId="24" xfId="0" applyNumberFormat="1" applyFont="1" applyBorder="1" applyAlignment="1">
      <alignment horizontal="center" vertical="center" wrapText="1"/>
    </xf>
    <xf numFmtId="176" fontId="3" fillId="0" borderId="2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0" fillId="0" borderId="0" xfId="0" applyNumberFormat="1" applyFont="1">
      <alignment vertical="center"/>
    </xf>
    <xf numFmtId="0" fontId="1" fillId="0" borderId="28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176" fontId="1" fillId="0" borderId="17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right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176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" fillId="0" borderId="29" xfId="0" applyFont="1" applyBorder="1" applyAlignment="1">
      <alignment vertical="center" wrapText="1"/>
    </xf>
    <xf numFmtId="0" fontId="11" fillId="0" borderId="30" xfId="0" applyFont="1" applyBorder="1" applyAlignment="1">
      <alignment vertical="center"/>
    </xf>
    <xf numFmtId="0" fontId="1" fillId="0" borderId="30" xfId="0" applyFont="1" applyBorder="1" applyAlignment="1">
      <alignment vertical="center" wrapText="1"/>
    </xf>
    <xf numFmtId="176" fontId="1" fillId="0" borderId="30" xfId="0" applyNumberFormat="1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4" fontId="3" fillId="0" borderId="4" xfId="0" applyNumberFormat="1" applyFont="1" applyFill="1" applyBorder="1" applyAlignment="1">
      <alignment horizontal="right" vertical="center"/>
    </xf>
    <xf numFmtId="178" fontId="3" fillId="0" borderId="4" xfId="0" applyNumberFormat="1" applyFont="1" applyFill="1" applyBorder="1" applyAlignment="1">
      <alignment horizontal="right" vertical="center"/>
    </xf>
    <xf numFmtId="0" fontId="3" fillId="0" borderId="3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14" xfId="0" applyFont="1" applyBorder="1">
      <alignment vertical="center"/>
    </xf>
    <xf numFmtId="0" fontId="5" fillId="2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14" fillId="0" borderId="1" xfId="0" applyFont="1" applyBorder="1">
      <alignment vertical="center"/>
    </xf>
    <xf numFmtId="0" fontId="14" fillId="0" borderId="20" xfId="0" applyFont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right" vertical="center"/>
    </xf>
    <xf numFmtId="0" fontId="3" fillId="0" borderId="29" xfId="0" applyFont="1" applyBorder="1">
      <alignment vertical="center"/>
    </xf>
    <xf numFmtId="0" fontId="14" fillId="0" borderId="30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0" xfId="0" applyFont="1" applyFill="1" applyBorder="1" applyAlignment="1">
      <alignment horizontal="left" vertical="center" wrapText="1"/>
    </xf>
    <xf numFmtId="177" fontId="3" fillId="0" borderId="4" xfId="0" applyNumberFormat="1" applyFont="1" applyFill="1" applyBorder="1" applyAlignment="1">
      <alignment horizontal="right" vertical="center"/>
    </xf>
    <xf numFmtId="179" fontId="14" fillId="0" borderId="4" xfId="0" applyNumberFormat="1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0" fillId="0" borderId="0" xfId="0" applyNumberFormat="1" applyFont="1" applyAlignment="1">
      <alignment horizontal="right" vertical="center"/>
    </xf>
    <xf numFmtId="0" fontId="1" fillId="0" borderId="17" xfId="0" applyFont="1" applyBorder="1">
      <alignment vertical="center"/>
    </xf>
    <xf numFmtId="0" fontId="3" fillId="0" borderId="20" xfId="0" applyNumberFormat="1" applyFont="1" applyFill="1" applyBorder="1" applyAlignment="1">
      <alignment horizontal="left" vertical="center" wrapText="1"/>
    </xf>
    <xf numFmtId="0" fontId="1" fillId="0" borderId="30" xfId="0" applyFont="1" applyBorder="1">
      <alignment vertical="center"/>
    </xf>
    <xf numFmtId="0" fontId="3" fillId="0" borderId="17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/>
    </xf>
    <xf numFmtId="0" fontId="5" fillId="2" borderId="20" xfId="0" applyNumberFormat="1" applyFont="1" applyFill="1" applyBorder="1" applyAlignment="1">
      <alignment horizontal="right" vertical="center"/>
    </xf>
    <xf numFmtId="0" fontId="7" fillId="0" borderId="1" xfId="0" applyFont="1" applyBorder="1">
      <alignment vertical="center"/>
    </xf>
    <xf numFmtId="0" fontId="5" fillId="2" borderId="20" xfId="0" applyNumberFormat="1" applyFont="1" applyFill="1" applyBorder="1" applyAlignment="1">
      <alignment horizontal="right" vertical="center" wrapText="1"/>
    </xf>
    <xf numFmtId="0" fontId="3" fillId="0" borderId="4" xfId="0" applyNumberFormat="1" applyFont="1" applyFill="1" applyBorder="1" applyAlignment="1">
      <alignment horizontal="right" vertical="center"/>
    </xf>
    <xf numFmtId="0" fontId="3" fillId="0" borderId="20" xfId="0" applyNumberFormat="1" applyFont="1" applyFill="1" applyBorder="1" applyAlignment="1">
      <alignment horizontal="right" vertical="center"/>
    </xf>
    <xf numFmtId="0" fontId="14" fillId="0" borderId="4" xfId="0" applyNumberFormat="1" applyFont="1" applyBorder="1" applyAlignment="1">
      <alignment horizontal="right" vertical="center"/>
    </xf>
    <xf numFmtId="0" fontId="3" fillId="0" borderId="30" xfId="0" applyNumberFormat="1" applyFont="1" applyBorder="1" applyAlignment="1">
      <alignment horizontal="right" vertical="center"/>
    </xf>
    <xf numFmtId="0" fontId="1" fillId="0" borderId="30" xfId="0" applyNumberFormat="1" applyFont="1" applyBorder="1" applyAlignment="1">
      <alignment horizontal="right" vertical="center"/>
    </xf>
    <xf numFmtId="0" fontId="14" fillId="0" borderId="20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177" fontId="14" fillId="0" borderId="4" xfId="0" applyNumberFormat="1" applyFont="1" applyBorder="1" applyAlignment="1">
      <alignment horizontal="right" vertical="center"/>
    </xf>
    <xf numFmtId="0" fontId="3" fillId="0" borderId="28" xfId="0" applyFont="1" applyBorder="1" applyAlignment="1">
      <alignment vertical="center" wrapText="1"/>
    </xf>
    <xf numFmtId="176" fontId="3" fillId="0" borderId="17" xfId="0" applyNumberFormat="1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4" fontId="3" fillId="0" borderId="20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14" fillId="0" borderId="20" xfId="0" applyFont="1" applyBorder="1" applyAlignment="1">
      <alignment horizontal="center" vertical="center" wrapText="1"/>
    </xf>
    <xf numFmtId="176" fontId="14" fillId="0" borderId="20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 wrapText="1"/>
    </xf>
    <xf numFmtId="176" fontId="3" fillId="0" borderId="30" xfId="0" applyNumberFormat="1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1" fillId="0" borderId="17" xfId="0" applyFont="1" applyFill="1" applyBorder="1" applyAlignment="1">
      <alignment vertical="center" wrapText="1"/>
    </xf>
    <xf numFmtId="0" fontId="3" fillId="0" borderId="3" xfId="0" applyFont="1" applyFill="1" applyBorder="1">
      <alignment vertical="center"/>
    </xf>
    <xf numFmtId="0" fontId="1" fillId="0" borderId="3" xfId="0" applyFont="1" applyBorder="1" applyAlignment="1">
      <alignment vertical="center" wrapText="1"/>
    </xf>
    <xf numFmtId="176" fontId="3" fillId="0" borderId="3" xfId="0" applyNumberFormat="1" applyFont="1" applyBorder="1" applyAlignment="1">
      <alignment vertical="center" wrapText="1"/>
    </xf>
    <xf numFmtId="176" fontId="3" fillId="0" borderId="20" xfId="0" applyNumberFormat="1" applyFont="1" applyFill="1" applyBorder="1" applyAlignment="1">
      <alignment horizontal="right" vertical="center"/>
    </xf>
    <xf numFmtId="179" fontId="3" fillId="0" borderId="20" xfId="0" applyNumberFormat="1" applyFont="1" applyFill="1" applyBorder="1" applyAlignment="1">
      <alignment horizontal="right" vertical="center"/>
    </xf>
    <xf numFmtId="179" fontId="3" fillId="0" borderId="20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14" fillId="0" borderId="20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179" fontId="14" fillId="0" borderId="20" xfId="0" applyNumberFormat="1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176" fontId="3" fillId="0" borderId="3" xfId="0" applyNumberFormat="1" applyFont="1" applyBorder="1">
      <alignment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5" fillId="2" borderId="20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left" vertical="center" wrapText="1"/>
    </xf>
    <xf numFmtId="176" fontId="3" fillId="3" borderId="20" xfId="0" applyNumberFormat="1" applyFont="1" applyFill="1" applyBorder="1" applyAlignment="1">
      <alignment horizontal="right" vertical="center"/>
    </xf>
    <xf numFmtId="0" fontId="3" fillId="3" borderId="20" xfId="0" applyFont="1" applyFill="1" applyBorder="1" applyAlignment="1">
      <alignment horizontal="right" vertical="center"/>
    </xf>
    <xf numFmtId="176" fontId="15" fillId="0" borderId="20" xfId="0" applyNumberFormat="1" applyFont="1" applyFill="1" applyBorder="1" applyAlignment="1">
      <alignment horizontal="right" vertical="center"/>
    </xf>
    <xf numFmtId="178" fontId="3" fillId="0" borderId="20" xfId="0" applyNumberFormat="1" applyFont="1" applyFill="1" applyBorder="1" applyAlignment="1">
      <alignment horizontal="right" vertical="center"/>
    </xf>
    <xf numFmtId="178" fontId="14" fillId="0" borderId="20" xfId="0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176" fontId="3" fillId="0" borderId="17" xfId="0" applyNumberFormat="1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0" fontId="0" fillId="0" borderId="0" xfId="11" applyNumberFormat="1" applyFont="1">
      <alignment vertical="center"/>
    </xf>
    <xf numFmtId="176" fontId="3" fillId="0" borderId="30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AB9C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zoomScale="115" zoomScaleNormal="115" workbookViewId="0">
      <pane ySplit="6" topLeftCell="A7" activePane="bottomLeft" state="frozen"/>
      <selection/>
      <selection pane="bottomLeft" activeCell="C36" sqref="C36"/>
    </sheetView>
  </sheetViews>
  <sheetFormatPr defaultColWidth="10" defaultRowHeight="14.4" outlineLevelCol="7"/>
  <cols>
    <col min="1" max="1" width="1.53703703703704" customWidth="1"/>
    <col min="2" max="2" width="41.037037037037" customWidth="1"/>
    <col min="3" max="3" width="20.5185185185185" style="64" customWidth="1"/>
    <col min="4" max="4" width="41.037037037037" customWidth="1"/>
    <col min="5" max="5" width="20.5185185185185" customWidth="1"/>
    <col min="6" max="6" width="1.53703703703704" customWidth="1"/>
    <col min="7" max="7" width="9.76851851851852" customWidth="1"/>
    <col min="8" max="8" width="12.8888888888889"/>
  </cols>
  <sheetData>
    <row r="1" ht="22" customHeight="1" spans="2:2">
      <c r="B1" s="183" t="s">
        <v>0</v>
      </c>
    </row>
    <row r="2" ht="16.35" customHeight="1" spans="1:6">
      <c r="A2" s="123"/>
      <c r="B2" s="104"/>
      <c r="C2" s="184"/>
      <c r="D2" s="105"/>
      <c r="E2" s="105"/>
      <c r="F2" s="123"/>
    </row>
    <row r="3" ht="22.8" customHeight="1" spans="1:6">
      <c r="A3" s="9"/>
      <c r="B3" s="5" t="s">
        <v>1</v>
      </c>
      <c r="C3" s="69"/>
      <c r="D3" s="5"/>
      <c r="E3" s="5"/>
      <c r="F3" s="25"/>
    </row>
    <row r="4" ht="19.55" customHeight="1" spans="1:6">
      <c r="A4" s="9"/>
      <c r="B4" s="110"/>
      <c r="C4" s="173"/>
      <c r="D4" s="110"/>
      <c r="E4" s="111" t="s">
        <v>2</v>
      </c>
      <c r="F4" s="25"/>
    </row>
    <row r="5" ht="23" customHeight="1" spans="1:6">
      <c r="A5" s="72"/>
      <c r="B5" s="185" t="s">
        <v>3</v>
      </c>
      <c r="C5" s="186"/>
      <c r="D5" s="185" t="s">
        <v>4</v>
      </c>
      <c r="E5" s="185"/>
      <c r="F5" s="153"/>
    </row>
    <row r="6" ht="23" customHeight="1" spans="1:6">
      <c r="A6" s="72"/>
      <c r="B6" s="185" t="s">
        <v>5</v>
      </c>
      <c r="C6" s="186" t="s">
        <v>6</v>
      </c>
      <c r="D6" s="185" t="s">
        <v>5</v>
      </c>
      <c r="E6" s="185" t="s">
        <v>6</v>
      </c>
      <c r="F6" s="153"/>
    </row>
    <row r="7" ht="16.55" customHeight="1" spans="1:6">
      <c r="A7" s="9"/>
      <c r="B7" s="146" t="s">
        <v>7</v>
      </c>
      <c r="C7" s="11">
        <v>33000.438938</v>
      </c>
      <c r="D7" s="147" t="s">
        <v>8</v>
      </c>
      <c r="E7" s="12">
        <f>SUM('03支出总表'!E6:E21)+SUM('03支出总表'!E28:E58)</f>
        <v>18053.8345</v>
      </c>
      <c r="F7" s="25"/>
    </row>
    <row r="8" ht="16.55" customHeight="1" spans="1:6">
      <c r="A8" s="9"/>
      <c r="B8" s="146" t="s">
        <v>9</v>
      </c>
      <c r="C8" s="11"/>
      <c r="D8" s="147" t="s">
        <v>10</v>
      </c>
      <c r="E8" s="12"/>
      <c r="F8" s="25"/>
    </row>
    <row r="9" ht="16.55" customHeight="1" spans="1:6">
      <c r="A9" s="9"/>
      <c r="B9" s="146" t="s">
        <v>11</v>
      </c>
      <c r="C9" s="11"/>
      <c r="D9" s="147" t="s">
        <v>12</v>
      </c>
      <c r="E9" s="12"/>
      <c r="F9" s="25"/>
    </row>
    <row r="10" ht="16.55" customHeight="1" spans="1:6">
      <c r="A10" s="9"/>
      <c r="B10" s="146" t="s">
        <v>13</v>
      </c>
      <c r="C10" s="11"/>
      <c r="D10" s="147" t="s">
        <v>14</v>
      </c>
      <c r="E10" s="12">
        <f>SUM('03支出总表'!E59:E65)</f>
        <v>1149.9</v>
      </c>
      <c r="F10" s="25"/>
    </row>
    <row r="11" ht="16.55" customHeight="1" spans="1:6">
      <c r="A11" s="9"/>
      <c r="B11" s="146" t="s">
        <v>15</v>
      </c>
      <c r="C11" s="11"/>
      <c r="D11" s="147" t="s">
        <v>16</v>
      </c>
      <c r="E11" s="12">
        <f>SUM('03支出总表'!E66:E68)</f>
        <v>1039.4</v>
      </c>
      <c r="F11" s="25"/>
    </row>
    <row r="12" ht="16.55" customHeight="1" spans="1:6">
      <c r="A12" s="9"/>
      <c r="B12" s="146" t="s">
        <v>17</v>
      </c>
      <c r="C12" s="11"/>
      <c r="D12" s="147" t="s">
        <v>18</v>
      </c>
      <c r="E12" s="12"/>
      <c r="F12" s="25"/>
    </row>
    <row r="13" ht="16.55" customHeight="1" spans="1:6">
      <c r="A13" s="9"/>
      <c r="B13" s="146" t="s">
        <v>19</v>
      </c>
      <c r="C13" s="11"/>
      <c r="D13" s="147" t="s">
        <v>20</v>
      </c>
      <c r="E13" s="12">
        <f>SUM('03支出总表'!E69)</f>
        <v>106.7</v>
      </c>
      <c r="F13" s="25"/>
    </row>
    <row r="14" ht="16.55" customHeight="1" spans="1:6">
      <c r="A14" s="9"/>
      <c r="B14" s="146" t="s">
        <v>21</v>
      </c>
      <c r="C14" s="11"/>
      <c r="D14" s="147" t="s">
        <v>22</v>
      </c>
      <c r="E14" s="12">
        <f>SUM('03支出总表'!E22:E25)+SUM('03支出总表'!E70:E76)</f>
        <v>2022.217274</v>
      </c>
      <c r="F14" s="25"/>
    </row>
    <row r="15" ht="16.55" customHeight="1" spans="1:6">
      <c r="A15" s="9"/>
      <c r="B15" s="146" t="s">
        <v>23</v>
      </c>
      <c r="C15" s="11"/>
      <c r="D15" s="147" t="s">
        <v>24</v>
      </c>
      <c r="E15" s="12"/>
      <c r="F15" s="25"/>
    </row>
    <row r="16" ht="16.55" customHeight="1" spans="1:6">
      <c r="A16" s="9"/>
      <c r="B16" s="146"/>
      <c r="C16" s="11"/>
      <c r="D16" s="147" t="s">
        <v>25</v>
      </c>
      <c r="E16" s="12">
        <f>SUM('03支出总表'!E77:E79)</f>
        <v>973.738</v>
      </c>
      <c r="F16" s="25"/>
    </row>
    <row r="17" ht="16.55" customHeight="1" spans="1:6">
      <c r="A17" s="9"/>
      <c r="B17" s="146"/>
      <c r="C17" s="11"/>
      <c r="D17" s="147" t="s">
        <v>26</v>
      </c>
      <c r="E17" s="12"/>
      <c r="F17" s="25"/>
    </row>
    <row r="18" ht="16.55" customHeight="1" spans="1:6">
      <c r="A18" s="9"/>
      <c r="B18" s="146"/>
      <c r="C18" s="11"/>
      <c r="D18" s="147" t="s">
        <v>27</v>
      </c>
      <c r="E18" s="12">
        <f>SUM('03支出总表'!E80:E90)</f>
        <v>4776.67</v>
      </c>
      <c r="F18" s="25"/>
    </row>
    <row r="19" ht="16.55" customHeight="1" spans="1:6">
      <c r="A19" s="9"/>
      <c r="B19" s="146"/>
      <c r="C19" s="11"/>
      <c r="D19" s="147" t="s">
        <v>28</v>
      </c>
      <c r="E19" s="12">
        <f>SUM('03支出总表'!E91:E99)</f>
        <v>4269.74</v>
      </c>
      <c r="F19" s="25"/>
    </row>
    <row r="20" ht="16.55" customHeight="1" spans="1:6">
      <c r="A20" s="9"/>
      <c r="B20" s="146"/>
      <c r="C20" s="11"/>
      <c r="D20" s="147" t="s">
        <v>29</v>
      </c>
      <c r="E20" s="12">
        <f>SUM('03支出总表'!E100:E102)</f>
        <v>156</v>
      </c>
      <c r="F20" s="25"/>
    </row>
    <row r="21" ht="16.55" customHeight="1" spans="1:6">
      <c r="A21" s="9"/>
      <c r="B21" s="146"/>
      <c r="C21" s="11"/>
      <c r="D21" s="147" t="s">
        <v>30</v>
      </c>
      <c r="E21" s="12"/>
      <c r="F21" s="25"/>
    </row>
    <row r="22" ht="16.55" customHeight="1" spans="1:6">
      <c r="A22" s="9"/>
      <c r="B22" s="146"/>
      <c r="C22" s="11"/>
      <c r="D22" s="147" t="s">
        <v>31</v>
      </c>
      <c r="E22" s="12"/>
      <c r="F22" s="25"/>
    </row>
    <row r="23" ht="16.55" customHeight="1" spans="1:6">
      <c r="A23" s="9"/>
      <c r="B23" s="146"/>
      <c r="C23" s="11"/>
      <c r="D23" s="147" t="s">
        <v>32</v>
      </c>
      <c r="E23" s="12"/>
      <c r="F23" s="25"/>
    </row>
    <row r="24" ht="16.55" customHeight="1" spans="1:6">
      <c r="A24" s="9"/>
      <c r="B24" s="146"/>
      <c r="C24" s="11"/>
      <c r="D24" s="147" t="s">
        <v>33</v>
      </c>
      <c r="E24" s="12"/>
      <c r="F24" s="25"/>
    </row>
    <row r="25" ht="16.55" customHeight="1" spans="1:6">
      <c r="A25" s="9"/>
      <c r="B25" s="146"/>
      <c r="C25" s="11"/>
      <c r="D25" s="147" t="s">
        <v>34</v>
      </c>
      <c r="E25" s="12"/>
      <c r="F25" s="25"/>
    </row>
    <row r="26" ht="16.55" customHeight="1" spans="1:6">
      <c r="A26" s="9"/>
      <c r="B26" s="146"/>
      <c r="C26" s="11"/>
      <c r="D26" s="147" t="s">
        <v>35</v>
      </c>
      <c r="E26" s="12">
        <f>'03支出总表'!F26</f>
        <v>452.239164</v>
      </c>
      <c r="F26" s="25"/>
    </row>
    <row r="27" ht="16.55" customHeight="1" spans="1:6">
      <c r="A27" s="9"/>
      <c r="B27" s="146"/>
      <c r="C27" s="11"/>
      <c r="D27" s="147" t="s">
        <v>36</v>
      </c>
      <c r="E27" s="12"/>
      <c r="F27" s="25"/>
    </row>
    <row r="28" ht="16.55" customHeight="1" spans="1:6">
      <c r="A28" s="9"/>
      <c r="B28" s="146"/>
      <c r="C28" s="11"/>
      <c r="D28" s="147" t="s">
        <v>37</v>
      </c>
      <c r="E28" s="12"/>
      <c r="F28" s="25"/>
    </row>
    <row r="29" ht="16.55" customHeight="1" spans="1:6">
      <c r="A29" s="9"/>
      <c r="B29" s="146"/>
      <c r="C29" s="11"/>
      <c r="D29" s="147" t="s">
        <v>38</v>
      </c>
      <c r="E29" s="12"/>
      <c r="F29" s="25"/>
    </row>
    <row r="30" ht="16.55" customHeight="1" spans="1:6">
      <c r="A30" s="9"/>
      <c r="B30" s="146"/>
      <c r="C30" s="11"/>
      <c r="D30" s="147" t="s">
        <v>39</v>
      </c>
      <c r="E30" s="12">
        <f>'03支出总表'!E27</f>
        <v>58</v>
      </c>
      <c r="F30" s="25"/>
    </row>
    <row r="31" ht="16.55" customHeight="1" spans="1:6">
      <c r="A31" s="9"/>
      <c r="B31" s="146"/>
      <c r="C31" s="11"/>
      <c r="D31" s="147" t="s">
        <v>40</v>
      </c>
      <c r="E31" s="12"/>
      <c r="F31" s="25"/>
    </row>
    <row r="32" ht="16.55" customHeight="1" spans="1:6">
      <c r="A32" s="9"/>
      <c r="B32" s="146"/>
      <c r="C32" s="11"/>
      <c r="D32" s="147" t="s">
        <v>41</v>
      </c>
      <c r="E32" s="12"/>
      <c r="F32" s="25"/>
    </row>
    <row r="33" ht="16.55" customHeight="1" spans="1:6">
      <c r="A33" s="9"/>
      <c r="B33" s="146"/>
      <c r="C33" s="11"/>
      <c r="D33" s="147" t="s">
        <v>42</v>
      </c>
      <c r="E33" s="12"/>
      <c r="F33" s="25"/>
    </row>
    <row r="34" ht="16.55" customHeight="1" spans="1:8">
      <c r="A34" s="9"/>
      <c r="B34" s="187" t="s">
        <v>43</v>
      </c>
      <c r="C34" s="148">
        <v>33000.438938</v>
      </c>
      <c r="D34" s="187" t="s">
        <v>44</v>
      </c>
      <c r="E34" s="148">
        <f>SUM(E7:E33)</f>
        <v>33058.438938</v>
      </c>
      <c r="F34" s="25"/>
      <c r="H34" s="188"/>
    </row>
    <row r="35" ht="16.55" customHeight="1" spans="1:6">
      <c r="A35" s="9"/>
      <c r="B35" s="146" t="s">
        <v>45</v>
      </c>
      <c r="C35" s="11">
        <f>'02收入总表'!O7</f>
        <v>58</v>
      </c>
      <c r="D35" s="146" t="s">
        <v>46</v>
      </c>
      <c r="E35" s="12"/>
      <c r="F35" s="25"/>
    </row>
    <row r="36" ht="16.55" customHeight="1" spans="1:6">
      <c r="A36" s="9"/>
      <c r="B36" s="187" t="s">
        <v>47</v>
      </c>
      <c r="C36" s="148">
        <f>C34+C35</f>
        <v>33058.438938</v>
      </c>
      <c r="D36" s="187" t="s">
        <v>48</v>
      </c>
      <c r="E36" s="148">
        <f>E34</f>
        <v>33058.438938</v>
      </c>
      <c r="F36" s="25"/>
    </row>
    <row r="37" ht="9.75" customHeight="1" spans="1:6">
      <c r="A37" s="127"/>
      <c r="B37" s="121"/>
      <c r="C37" s="189"/>
      <c r="D37" s="121"/>
      <c r="E37" s="121"/>
      <c r="F37" s="158"/>
    </row>
  </sheetData>
  <mergeCells count="5">
    <mergeCell ref="B3:E3"/>
    <mergeCell ref="B4:C4"/>
    <mergeCell ref="B5:C5"/>
    <mergeCell ref="D5:E5"/>
    <mergeCell ref="A7:A33"/>
  </mergeCells>
  <printOptions horizontalCentered="1"/>
  <pageMargins left="0.708000004291534" right="0.118055555555556" top="0.0388888888888889" bottom="0.196527777777778" header="0" footer="0"/>
  <pageSetup paperSize="9" scale="95" orientation="landscape"/>
  <headerFooter/>
  <ignoredErrors>
    <ignoredError sqref="E14 E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pane ySplit="5" topLeftCell="A6" activePane="bottomLeft" state="frozen"/>
      <selection/>
      <selection pane="bottomLeft" activeCell="D24" sqref="D24"/>
    </sheetView>
  </sheetViews>
  <sheetFormatPr defaultColWidth="10" defaultRowHeight="14.4" outlineLevelCol="7"/>
  <cols>
    <col min="1" max="1" width="1.53703703703704" customWidth="1"/>
    <col min="2" max="4" width="30.7777777777778" customWidth="1"/>
    <col min="5" max="7" width="16.4074074074074" customWidth="1"/>
    <col min="8" max="8" width="1.53703703703704" customWidth="1"/>
    <col min="9" max="11" width="9.76851851851852" customWidth="1"/>
  </cols>
  <sheetData>
    <row r="1" ht="16.35" customHeight="1" spans="1:8">
      <c r="A1" s="103"/>
      <c r="B1" s="104"/>
      <c r="C1" s="105"/>
      <c r="D1" s="105"/>
      <c r="E1" s="105"/>
      <c r="F1" s="105"/>
      <c r="G1" s="105" t="s">
        <v>158</v>
      </c>
      <c r="H1" s="106"/>
    </row>
    <row r="2" ht="22.8" customHeight="1" spans="1:8">
      <c r="A2" s="107"/>
      <c r="B2" s="5" t="s">
        <v>323</v>
      </c>
      <c r="C2" s="5"/>
      <c r="D2" s="5"/>
      <c r="E2" s="5"/>
      <c r="F2" s="5"/>
      <c r="G2" s="5"/>
      <c r="H2" s="108"/>
    </row>
    <row r="3" ht="19.55" customHeight="1" spans="1:8">
      <c r="A3" s="109"/>
      <c r="B3" s="110"/>
      <c r="C3" s="110"/>
      <c r="D3" s="110"/>
      <c r="E3" s="110"/>
      <c r="F3" s="110"/>
      <c r="G3" s="111" t="s">
        <v>2</v>
      </c>
      <c r="H3" s="112"/>
    </row>
    <row r="4" ht="22.8" customHeight="1" spans="1:8">
      <c r="A4" s="72"/>
      <c r="B4" s="113" t="s">
        <v>71</v>
      </c>
      <c r="C4" s="113" t="s">
        <v>72</v>
      </c>
      <c r="D4" s="113" t="s">
        <v>73</v>
      </c>
      <c r="E4" s="113" t="s">
        <v>324</v>
      </c>
      <c r="F4" s="113"/>
      <c r="G4" s="113"/>
      <c r="H4" s="72"/>
    </row>
    <row r="5" ht="22.8" customHeight="1" spans="1:8">
      <c r="A5" s="72"/>
      <c r="B5" s="113"/>
      <c r="C5" s="113"/>
      <c r="D5" s="113"/>
      <c r="E5" s="113" t="s">
        <v>52</v>
      </c>
      <c r="F5" s="113" t="s">
        <v>74</v>
      </c>
      <c r="G5" s="113" t="s">
        <v>75</v>
      </c>
      <c r="H5" s="72"/>
    </row>
    <row r="6" ht="16.55" customHeight="1" spans="1:8">
      <c r="A6" s="9"/>
      <c r="B6" s="114" t="s">
        <v>325</v>
      </c>
      <c r="C6" s="114" t="s">
        <v>326</v>
      </c>
      <c r="D6" s="114" t="s">
        <v>326</v>
      </c>
      <c r="E6" s="12"/>
      <c r="F6" s="12"/>
      <c r="G6" s="12"/>
      <c r="H6" s="9"/>
    </row>
    <row r="7" ht="16.55" customHeight="1" spans="1:8">
      <c r="A7" s="9"/>
      <c r="B7" s="114"/>
      <c r="C7" s="114"/>
      <c r="D7" s="114"/>
      <c r="E7" s="12"/>
      <c r="F7" s="12"/>
      <c r="G7" s="12"/>
      <c r="H7" s="9"/>
    </row>
    <row r="8" ht="16.55" customHeight="1" spans="1:8">
      <c r="A8" s="9"/>
      <c r="B8" s="114"/>
      <c r="C8" s="114"/>
      <c r="D8" s="114"/>
      <c r="E8" s="12"/>
      <c r="F8" s="12"/>
      <c r="G8" s="12"/>
      <c r="H8" s="9"/>
    </row>
    <row r="9" ht="16.55" customHeight="1" spans="1:8">
      <c r="A9" s="9"/>
      <c r="B9" s="114"/>
      <c r="C9" s="114"/>
      <c r="D9" s="114"/>
      <c r="E9" s="12"/>
      <c r="F9" s="12"/>
      <c r="G9" s="12"/>
      <c r="H9" s="9"/>
    </row>
    <row r="10" ht="16.55" customHeight="1" spans="1:8">
      <c r="A10" s="9"/>
      <c r="B10" s="114"/>
      <c r="C10" s="114"/>
      <c r="D10" s="114"/>
      <c r="E10" s="12"/>
      <c r="F10" s="12"/>
      <c r="G10" s="12"/>
      <c r="H10" s="9"/>
    </row>
    <row r="11" ht="16.55" customHeight="1" spans="1:8">
      <c r="A11" s="9"/>
      <c r="B11" s="114"/>
      <c r="C11" s="114"/>
      <c r="D11" s="114"/>
      <c r="E11" s="12"/>
      <c r="F11" s="12"/>
      <c r="G11" s="12"/>
      <c r="H11" s="9"/>
    </row>
    <row r="12" ht="16.55" customHeight="1" spans="1:8">
      <c r="A12" s="115"/>
      <c r="B12" s="116"/>
      <c r="C12" s="116"/>
      <c r="D12" s="117" t="s">
        <v>69</v>
      </c>
      <c r="E12" s="118"/>
      <c r="F12" s="118"/>
      <c r="G12" s="118"/>
      <c r="H12" s="115"/>
    </row>
    <row r="13" ht="20" customHeight="1" spans="1:8">
      <c r="A13" s="119"/>
      <c r="B13" s="120" t="s">
        <v>261</v>
      </c>
      <c r="C13" s="121"/>
      <c r="D13" s="121"/>
      <c r="E13" s="121"/>
      <c r="F13" s="121"/>
      <c r="G13" s="121"/>
      <c r="H13" s="122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scale="9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6" topLeftCell="A7" activePane="bottomLeft" state="frozen"/>
      <selection/>
      <selection pane="bottomLeft" activeCell="J13" sqref="J13"/>
    </sheetView>
  </sheetViews>
  <sheetFormatPr defaultColWidth="10" defaultRowHeight="14.4" outlineLevelCol="7"/>
  <cols>
    <col min="1" max="1" width="1.53703703703704" style="84" customWidth="1"/>
    <col min="2" max="2" width="30.537037037037" style="84" customWidth="1"/>
    <col min="3" max="7" width="16.4074074074074" style="84" customWidth="1"/>
    <col min="8" max="8" width="1.53703703703704" style="84" customWidth="1"/>
    <col min="9" max="16384" width="10" style="84"/>
  </cols>
  <sheetData>
    <row r="1" s="84" customFormat="1" ht="16.35" customHeight="1" spans="1:8">
      <c r="A1" s="85"/>
      <c r="B1" s="85"/>
      <c r="C1" s="85"/>
      <c r="D1" s="85"/>
      <c r="E1" s="85"/>
      <c r="F1" s="85"/>
      <c r="G1" s="86"/>
      <c r="H1" s="87"/>
    </row>
    <row r="2" s="84" customFormat="1" ht="22.8" customHeight="1" spans="1:8">
      <c r="A2" s="85"/>
      <c r="B2" s="88" t="s">
        <v>327</v>
      </c>
      <c r="C2" s="88"/>
      <c r="D2" s="88"/>
      <c r="E2" s="88"/>
      <c r="F2" s="88"/>
      <c r="G2" s="88"/>
      <c r="H2" s="87"/>
    </row>
    <row r="3" s="84" customFormat="1" ht="19.55" customHeight="1" spans="1:8">
      <c r="A3" s="89"/>
      <c r="B3" s="89"/>
      <c r="C3" s="89"/>
      <c r="D3" s="89"/>
      <c r="E3" s="89"/>
      <c r="F3" s="89"/>
      <c r="G3" s="90" t="s">
        <v>2</v>
      </c>
      <c r="H3" s="91"/>
    </row>
    <row r="4" s="84" customFormat="1" ht="23" customHeight="1" spans="1:8">
      <c r="A4" s="92"/>
      <c r="B4" s="35" t="s">
        <v>328</v>
      </c>
      <c r="C4" s="35" t="s">
        <v>329</v>
      </c>
      <c r="D4" s="35" t="s">
        <v>330</v>
      </c>
      <c r="E4" s="35" t="s">
        <v>331</v>
      </c>
      <c r="F4" s="35" t="s">
        <v>332</v>
      </c>
      <c r="G4" s="35"/>
      <c r="H4" s="93"/>
    </row>
    <row r="5" s="84" customFormat="1" ht="17.25" customHeight="1" spans="1:8">
      <c r="A5" s="94"/>
      <c r="B5" s="35"/>
      <c r="C5" s="35"/>
      <c r="D5" s="35"/>
      <c r="E5" s="35"/>
      <c r="F5" s="35" t="s">
        <v>333</v>
      </c>
      <c r="G5" s="35" t="s">
        <v>334</v>
      </c>
      <c r="H5" s="95"/>
    </row>
    <row r="6" s="84" customFormat="1" ht="17.25" customHeight="1" spans="1:8">
      <c r="A6" s="92"/>
      <c r="B6" s="35"/>
      <c r="C6" s="35"/>
      <c r="D6" s="35"/>
      <c r="E6" s="35"/>
      <c r="F6" s="35"/>
      <c r="G6" s="35"/>
      <c r="H6" s="93"/>
    </row>
    <row r="7" s="84" customFormat="1" ht="16.55" customHeight="1" spans="1:8">
      <c r="A7" s="96"/>
      <c r="B7" s="97">
        <v>2024</v>
      </c>
      <c r="C7" s="98" t="s">
        <v>335</v>
      </c>
      <c r="D7" s="99"/>
      <c r="E7" s="99"/>
      <c r="F7" s="99"/>
      <c r="G7" s="98" t="s">
        <v>335</v>
      </c>
      <c r="H7" s="87"/>
    </row>
    <row r="8" s="84" customFormat="1" ht="16.55" customHeight="1" spans="1:8">
      <c r="A8" s="96"/>
      <c r="B8" s="97">
        <v>2025</v>
      </c>
      <c r="C8" s="100">
        <v>10</v>
      </c>
      <c r="D8" s="100"/>
      <c r="E8" s="100"/>
      <c r="F8" s="100"/>
      <c r="G8" s="100">
        <v>10</v>
      </c>
      <c r="H8" s="87"/>
    </row>
    <row r="9" s="84" customFormat="1" ht="16.55" customHeight="1" spans="1:8">
      <c r="A9" s="101"/>
      <c r="B9" s="101"/>
      <c r="C9" s="101"/>
      <c r="D9" s="101"/>
      <c r="E9" s="101"/>
      <c r="F9" s="101"/>
      <c r="G9" s="101"/>
      <c r="H9" s="102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pane ySplit="5" topLeftCell="A6" activePane="bottomLeft" state="frozen"/>
      <selection/>
      <selection pane="bottomLeft" activeCell="J12" sqref="J12"/>
    </sheetView>
  </sheetViews>
  <sheetFormatPr defaultColWidth="10" defaultRowHeight="14.4" outlineLevelCol="7"/>
  <cols>
    <col min="1" max="1" width="1.53703703703704" customWidth="1"/>
    <col min="2" max="2" width="60" customWidth="1"/>
    <col min="3" max="3" width="22.1111111111111" customWidth="1"/>
    <col min="4" max="4" width="27.4444444444444" customWidth="1"/>
    <col min="5" max="5" width="22.2222222222222" customWidth="1"/>
    <col min="6" max="6" width="26.7777777777778" customWidth="1"/>
    <col min="7" max="7" width="16.4074074074074" style="64" customWidth="1"/>
    <col min="8" max="8" width="1.53703703703704" customWidth="1"/>
  </cols>
  <sheetData>
    <row r="1" ht="16.35" customHeight="1" spans="1:8">
      <c r="A1" s="65"/>
      <c r="B1" s="29"/>
      <c r="C1" s="66"/>
      <c r="D1" s="66"/>
      <c r="E1" s="66"/>
      <c r="F1" s="66"/>
      <c r="G1" s="67"/>
      <c r="H1" s="57"/>
    </row>
    <row r="2" ht="22.8" customHeight="1" spans="1:8">
      <c r="A2" s="68"/>
      <c r="B2" s="5" t="s">
        <v>336</v>
      </c>
      <c r="C2" s="5"/>
      <c r="D2" s="5"/>
      <c r="E2" s="5"/>
      <c r="F2" s="5"/>
      <c r="G2" s="69"/>
      <c r="H2" s="58" t="s">
        <v>337</v>
      </c>
    </row>
    <row r="3" ht="19.55" customHeight="1" spans="1:8">
      <c r="A3" s="1"/>
      <c r="B3" s="33"/>
      <c r="C3" s="33"/>
      <c r="D3" s="33"/>
      <c r="E3" s="33"/>
      <c r="F3" s="33"/>
      <c r="G3" s="70" t="s">
        <v>2</v>
      </c>
      <c r="H3" s="59"/>
    </row>
    <row r="4" ht="23" customHeight="1" spans="1:8">
      <c r="A4" s="60"/>
      <c r="B4" s="35" t="s">
        <v>162</v>
      </c>
      <c r="C4" s="35" t="s">
        <v>338</v>
      </c>
      <c r="D4" s="35"/>
      <c r="E4" s="35"/>
      <c r="F4" s="35" t="s">
        <v>339</v>
      </c>
      <c r="G4" s="71" t="s">
        <v>340</v>
      </c>
      <c r="H4" s="60"/>
    </row>
    <row r="5" ht="23" customHeight="1" spans="1:8">
      <c r="A5" s="72"/>
      <c r="B5" s="35"/>
      <c r="C5" s="35" t="s">
        <v>341</v>
      </c>
      <c r="D5" s="35" t="s">
        <v>342</v>
      </c>
      <c r="E5" s="35" t="s">
        <v>343</v>
      </c>
      <c r="F5" s="35"/>
      <c r="G5" s="71"/>
      <c r="H5" s="73"/>
    </row>
    <row r="6" ht="23" customHeight="1" spans="1:7">
      <c r="A6" s="72"/>
      <c r="B6" s="52" t="s">
        <v>344</v>
      </c>
      <c r="C6" s="52" t="s">
        <v>345</v>
      </c>
      <c r="D6" s="52" t="s">
        <v>346</v>
      </c>
      <c r="E6" s="52" t="s">
        <v>347</v>
      </c>
      <c r="F6" s="52" t="s">
        <v>348</v>
      </c>
      <c r="G6" s="74">
        <v>486.65</v>
      </c>
    </row>
    <row r="7" ht="23" customHeight="1" spans="1:7">
      <c r="A7" s="72"/>
      <c r="B7" s="52" t="s">
        <v>349</v>
      </c>
      <c r="C7" s="52" t="s">
        <v>345</v>
      </c>
      <c r="D7" s="52" t="s">
        <v>346</v>
      </c>
      <c r="E7" s="52" t="s">
        <v>350</v>
      </c>
      <c r="F7" s="52" t="s">
        <v>348</v>
      </c>
      <c r="G7" s="74">
        <v>355.76</v>
      </c>
    </row>
    <row r="8" ht="23" customHeight="1" spans="1:7">
      <c r="A8" s="72"/>
      <c r="B8" s="52" t="s">
        <v>351</v>
      </c>
      <c r="C8" s="52" t="s">
        <v>345</v>
      </c>
      <c r="D8" s="52" t="s">
        <v>346</v>
      </c>
      <c r="E8" s="52" t="s">
        <v>352</v>
      </c>
      <c r="F8" s="52" t="s">
        <v>348</v>
      </c>
      <c r="G8" s="74">
        <v>195.3</v>
      </c>
    </row>
    <row r="9" ht="23" customHeight="1" spans="1:7">
      <c r="A9" s="72"/>
      <c r="B9" s="52" t="s">
        <v>353</v>
      </c>
      <c r="C9" s="52" t="s">
        <v>345</v>
      </c>
      <c r="D9" s="52" t="s">
        <v>353</v>
      </c>
      <c r="E9" s="52" t="s">
        <v>354</v>
      </c>
      <c r="F9" s="52" t="s">
        <v>306</v>
      </c>
      <c r="G9" s="74">
        <v>89.5</v>
      </c>
    </row>
    <row r="10" ht="23" customHeight="1" spans="1:7">
      <c r="A10" s="72"/>
      <c r="B10" s="52" t="s">
        <v>355</v>
      </c>
      <c r="C10" s="52" t="s">
        <v>356</v>
      </c>
      <c r="D10" s="52" t="s">
        <v>357</v>
      </c>
      <c r="E10" s="52" t="s">
        <v>358</v>
      </c>
      <c r="F10" s="52" t="s">
        <v>348</v>
      </c>
      <c r="G10" s="74">
        <v>140</v>
      </c>
    </row>
    <row r="11" ht="23" customHeight="1" spans="1:7">
      <c r="A11" s="72"/>
      <c r="B11" s="52" t="s">
        <v>359</v>
      </c>
      <c r="C11" s="52" t="s">
        <v>345</v>
      </c>
      <c r="D11" s="52" t="s">
        <v>360</v>
      </c>
      <c r="E11" s="52" t="s">
        <v>360</v>
      </c>
      <c r="F11" s="52" t="s">
        <v>314</v>
      </c>
      <c r="G11" s="74">
        <v>65</v>
      </c>
    </row>
    <row r="12" ht="23" customHeight="1" spans="1:7">
      <c r="A12" s="72"/>
      <c r="B12" s="52" t="s">
        <v>201</v>
      </c>
      <c r="C12" s="52" t="s">
        <v>345</v>
      </c>
      <c r="D12" s="52" t="s">
        <v>360</v>
      </c>
      <c r="E12" s="52" t="s">
        <v>360</v>
      </c>
      <c r="F12" s="52" t="s">
        <v>348</v>
      </c>
      <c r="G12" s="74">
        <v>54.8</v>
      </c>
    </row>
    <row r="13" ht="23" customHeight="1" spans="1:7">
      <c r="A13" s="72"/>
      <c r="B13" s="52" t="s">
        <v>361</v>
      </c>
      <c r="C13" s="52" t="s">
        <v>356</v>
      </c>
      <c r="D13" s="52" t="s">
        <v>360</v>
      </c>
      <c r="E13" s="52" t="s">
        <v>362</v>
      </c>
      <c r="F13" s="52" t="s">
        <v>348</v>
      </c>
      <c r="G13" s="74">
        <v>10</v>
      </c>
    </row>
    <row r="14" ht="23" customHeight="1" spans="1:7">
      <c r="A14" s="72"/>
      <c r="B14" s="52" t="s">
        <v>363</v>
      </c>
      <c r="C14" s="52" t="s">
        <v>356</v>
      </c>
      <c r="D14" s="52" t="s">
        <v>364</v>
      </c>
      <c r="E14" s="52" t="s">
        <v>365</v>
      </c>
      <c r="F14" s="52" t="s">
        <v>314</v>
      </c>
      <c r="G14" s="74">
        <v>341.15</v>
      </c>
    </row>
    <row r="15" ht="23" customHeight="1" spans="1:7">
      <c r="A15" s="72"/>
      <c r="B15" s="52" t="s">
        <v>207</v>
      </c>
      <c r="C15" s="52" t="s">
        <v>345</v>
      </c>
      <c r="D15" s="52" t="s">
        <v>366</v>
      </c>
      <c r="E15" s="52" t="s">
        <v>367</v>
      </c>
      <c r="F15" s="52" t="s">
        <v>305</v>
      </c>
      <c r="G15" s="74">
        <v>118</v>
      </c>
    </row>
    <row r="16" ht="23" customHeight="1" spans="1:7">
      <c r="A16" s="72"/>
      <c r="B16" s="52" t="s">
        <v>368</v>
      </c>
      <c r="C16" s="52" t="s">
        <v>356</v>
      </c>
      <c r="D16" s="52" t="s">
        <v>369</v>
      </c>
      <c r="E16" s="52" t="s">
        <v>370</v>
      </c>
      <c r="F16" s="52" t="s">
        <v>294</v>
      </c>
      <c r="G16" s="74">
        <v>1.2</v>
      </c>
    </row>
    <row r="17" ht="23" customHeight="1" spans="1:7">
      <c r="A17" s="72"/>
      <c r="B17" s="52" t="s">
        <v>371</v>
      </c>
      <c r="C17" s="52" t="s">
        <v>345</v>
      </c>
      <c r="D17" s="52" t="s">
        <v>372</v>
      </c>
      <c r="E17" s="52" t="s">
        <v>371</v>
      </c>
      <c r="F17" s="52" t="s">
        <v>348</v>
      </c>
      <c r="G17" s="74">
        <v>194</v>
      </c>
    </row>
    <row r="18" ht="23" customHeight="1" spans="1:7">
      <c r="A18" s="72"/>
      <c r="B18" s="52" t="s">
        <v>373</v>
      </c>
      <c r="C18" s="52" t="s">
        <v>356</v>
      </c>
      <c r="D18" s="52" t="s">
        <v>374</v>
      </c>
      <c r="E18" s="52" t="s">
        <v>375</v>
      </c>
      <c r="F18" s="52" t="s">
        <v>314</v>
      </c>
      <c r="G18" s="74">
        <v>129.8</v>
      </c>
    </row>
    <row r="19" ht="23" customHeight="1" spans="1:7">
      <c r="A19" s="72"/>
      <c r="B19" s="75" t="s">
        <v>376</v>
      </c>
      <c r="C19" s="52" t="s">
        <v>345</v>
      </c>
      <c r="D19" s="52" t="s">
        <v>377</v>
      </c>
      <c r="E19" s="52" t="s">
        <v>378</v>
      </c>
      <c r="F19" s="52" t="s">
        <v>316</v>
      </c>
      <c r="G19" s="74">
        <v>400</v>
      </c>
    </row>
    <row r="20" ht="23" customHeight="1" spans="1:7">
      <c r="A20" s="72"/>
      <c r="B20" s="52" t="s">
        <v>379</v>
      </c>
      <c r="C20" s="52" t="s">
        <v>356</v>
      </c>
      <c r="D20" s="52" t="s">
        <v>380</v>
      </c>
      <c r="E20" s="52" t="s">
        <v>381</v>
      </c>
      <c r="F20" s="52" t="s">
        <v>315</v>
      </c>
      <c r="G20" s="74">
        <v>1500</v>
      </c>
    </row>
    <row r="21" ht="23" customHeight="1" spans="1:7">
      <c r="A21" s="72"/>
      <c r="B21" s="52" t="s">
        <v>382</v>
      </c>
      <c r="C21" s="52" t="s">
        <v>356</v>
      </c>
      <c r="D21" s="52" t="s">
        <v>380</v>
      </c>
      <c r="E21" s="52" t="s">
        <v>381</v>
      </c>
      <c r="F21" s="52" t="s">
        <v>315</v>
      </c>
      <c r="G21" s="74">
        <v>1444.62</v>
      </c>
    </row>
    <row r="22" ht="23" customHeight="1" spans="1:7">
      <c r="A22" s="72"/>
      <c r="B22" s="52" t="s">
        <v>383</v>
      </c>
      <c r="C22" s="52" t="s">
        <v>356</v>
      </c>
      <c r="D22" s="52" t="s">
        <v>380</v>
      </c>
      <c r="E22" s="52" t="s">
        <v>381</v>
      </c>
      <c r="F22" s="52" t="s">
        <v>315</v>
      </c>
      <c r="G22" s="74">
        <v>252</v>
      </c>
    </row>
    <row r="23" ht="23" customHeight="1" spans="1:7">
      <c r="A23" s="72"/>
      <c r="B23" s="52" t="s">
        <v>384</v>
      </c>
      <c r="C23" s="52" t="s">
        <v>356</v>
      </c>
      <c r="D23" s="52" t="s">
        <v>385</v>
      </c>
      <c r="E23" s="52" t="s">
        <v>386</v>
      </c>
      <c r="F23" s="52" t="s">
        <v>319</v>
      </c>
      <c r="G23" s="74">
        <v>120</v>
      </c>
    </row>
    <row r="24" ht="24" customHeight="1" spans="1:8">
      <c r="A24" s="76"/>
      <c r="B24" s="77" t="s">
        <v>69</v>
      </c>
      <c r="C24" s="78"/>
      <c r="D24" s="78"/>
      <c r="E24" s="78"/>
      <c r="F24" s="78"/>
      <c r="G24" s="74">
        <f>SUM(G6:G23)</f>
        <v>5897.78</v>
      </c>
      <c r="H24" s="76"/>
    </row>
    <row r="25" ht="20" customHeight="1" spans="1:8">
      <c r="A25" s="79"/>
      <c r="B25" s="80" t="s">
        <v>387</v>
      </c>
      <c r="C25" s="81"/>
      <c r="D25" s="81"/>
      <c r="E25" s="81"/>
      <c r="F25" s="81"/>
      <c r="G25" s="82"/>
      <c r="H25" s="83"/>
    </row>
  </sheetData>
  <autoFilter ref="A5:H25">
    <extLst/>
  </autoFilter>
  <mergeCells count="6">
    <mergeCell ref="B2:G2"/>
    <mergeCell ref="B3:C3"/>
    <mergeCell ref="C4:E4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0"/>
  <sheetViews>
    <sheetView zoomScale="85" zoomScaleNormal="85" workbookViewId="0">
      <pane ySplit="5" topLeftCell="A101" activePane="bottomLeft" state="frozen"/>
      <selection/>
      <selection pane="bottomLeft" activeCell="G13" sqref="G13:G15"/>
    </sheetView>
  </sheetViews>
  <sheetFormatPr defaultColWidth="10" defaultRowHeight="14.4"/>
  <cols>
    <col min="1" max="1" width="1.53703703703704" customWidth="1"/>
    <col min="2" max="3" width="15.3796296296296" customWidth="1"/>
    <col min="4" max="4" width="12.3055555555556" customWidth="1"/>
    <col min="5" max="5" width="10.4537037037037" customWidth="1"/>
    <col min="6" max="6" width="17.3796296296296" customWidth="1"/>
    <col min="7" max="9" width="12.3055555555556" customWidth="1"/>
    <col min="10" max="10" width="30.8425925925926" customWidth="1"/>
    <col min="11" max="13" width="12.3055555555556" customWidth="1"/>
    <col min="14" max="14" width="12.6666666666667" customWidth="1"/>
    <col min="15" max="15" width="14.5648148148148" customWidth="1"/>
    <col min="16" max="16" width="12.6666666666667" customWidth="1"/>
    <col min="17" max="17" width="1.53703703703704" customWidth="1"/>
    <col min="18" max="21" width="9.76851851851852" customWidth="1"/>
  </cols>
  <sheetData>
    <row r="1" ht="16.25" customHeight="1" spans="1:17">
      <c r="A1" s="28"/>
      <c r="B1" s="29"/>
      <c r="C1" s="30"/>
      <c r="D1" s="30"/>
      <c r="E1" s="30"/>
      <c r="F1" s="30"/>
      <c r="G1" s="30"/>
      <c r="H1" s="30"/>
      <c r="I1" s="30"/>
      <c r="J1" s="29"/>
      <c r="K1" s="30"/>
      <c r="L1" s="30"/>
      <c r="M1" s="30"/>
      <c r="N1" s="30"/>
      <c r="O1" s="30"/>
      <c r="P1" s="30"/>
      <c r="Q1" s="57"/>
    </row>
    <row r="2" ht="22.8" customHeight="1" spans="1:17">
      <c r="A2" s="31"/>
      <c r="B2" s="5" t="s">
        <v>388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8"/>
    </row>
    <row r="3" ht="19.55" customHeight="1" spans="1:17">
      <c r="A3" s="32"/>
      <c r="B3" s="33"/>
      <c r="C3" s="33"/>
      <c r="D3" s="33"/>
      <c r="E3" s="33"/>
      <c r="F3" s="33"/>
      <c r="G3" s="33"/>
      <c r="H3" s="33"/>
      <c r="I3" s="33"/>
      <c r="J3" s="50"/>
      <c r="K3" s="50"/>
      <c r="L3" s="50"/>
      <c r="M3" s="50"/>
      <c r="N3" s="50"/>
      <c r="O3" s="51" t="s">
        <v>2</v>
      </c>
      <c r="P3" s="51"/>
      <c r="Q3" s="59"/>
    </row>
    <row r="4" ht="23" customHeight="1" spans="1:17">
      <c r="A4" s="34"/>
      <c r="B4" s="35" t="s">
        <v>281</v>
      </c>
      <c r="C4" s="35" t="s">
        <v>162</v>
      </c>
      <c r="D4" s="35" t="s">
        <v>389</v>
      </c>
      <c r="E4" s="35" t="s">
        <v>390</v>
      </c>
      <c r="F4" s="35" t="s">
        <v>391</v>
      </c>
      <c r="G4" s="35" t="s">
        <v>392</v>
      </c>
      <c r="H4" s="35" t="s">
        <v>393</v>
      </c>
      <c r="I4" s="35"/>
      <c r="J4" s="35" t="s">
        <v>394</v>
      </c>
      <c r="K4" s="35" t="s">
        <v>395</v>
      </c>
      <c r="L4" s="35" t="s">
        <v>396</v>
      </c>
      <c r="M4" s="35" t="s">
        <v>397</v>
      </c>
      <c r="N4" s="35" t="s">
        <v>398</v>
      </c>
      <c r="O4" s="35" t="s">
        <v>399</v>
      </c>
      <c r="P4" s="35" t="s">
        <v>400</v>
      </c>
      <c r="Q4" s="60"/>
    </row>
    <row r="5" ht="23" customHeight="1" spans="1:17">
      <c r="A5" s="36"/>
      <c r="B5" s="35"/>
      <c r="C5" s="35"/>
      <c r="D5" s="35"/>
      <c r="E5" s="35"/>
      <c r="F5" s="35"/>
      <c r="G5" s="35"/>
      <c r="H5" s="35" t="s">
        <v>401</v>
      </c>
      <c r="I5" s="35" t="s">
        <v>402</v>
      </c>
      <c r="J5" s="35"/>
      <c r="K5" s="35"/>
      <c r="L5" s="35"/>
      <c r="M5" s="35"/>
      <c r="N5" s="35"/>
      <c r="O5" s="35"/>
      <c r="P5" s="35"/>
      <c r="Q5" s="61"/>
    </row>
    <row r="6" ht="21.6" spans="2:15">
      <c r="B6" s="37" t="s">
        <v>168</v>
      </c>
      <c r="C6" s="37" t="s">
        <v>170</v>
      </c>
      <c r="D6" s="37" t="s">
        <v>403</v>
      </c>
      <c r="E6" s="37" t="s">
        <v>404</v>
      </c>
      <c r="F6" s="37">
        <v>60500248</v>
      </c>
      <c r="G6" s="38">
        <v>58</v>
      </c>
      <c r="H6" s="38">
        <v>58</v>
      </c>
      <c r="I6" s="52"/>
      <c r="J6" s="37" t="s">
        <v>405</v>
      </c>
      <c r="K6" s="53" t="s">
        <v>406</v>
      </c>
      <c r="L6" s="54" t="s">
        <v>407</v>
      </c>
      <c r="M6" s="54" t="s">
        <v>408</v>
      </c>
      <c r="N6" s="54" t="s">
        <v>409</v>
      </c>
      <c r="O6" s="54" t="s">
        <v>410</v>
      </c>
    </row>
    <row r="7" ht="32.4" spans="2:15">
      <c r="B7" s="39"/>
      <c r="C7" s="39"/>
      <c r="D7" s="39"/>
      <c r="E7" s="39"/>
      <c r="F7" s="39"/>
      <c r="G7" s="40"/>
      <c r="H7" s="40"/>
      <c r="I7" s="52"/>
      <c r="J7" s="39"/>
      <c r="K7" s="53" t="s">
        <v>411</v>
      </c>
      <c r="L7" s="54" t="s">
        <v>412</v>
      </c>
      <c r="M7" s="54" t="s">
        <v>413</v>
      </c>
      <c r="N7" s="54" t="s">
        <v>409</v>
      </c>
      <c r="O7" s="54" t="s">
        <v>410</v>
      </c>
    </row>
    <row r="8" customFormat="1" spans="2:16">
      <c r="B8" s="39"/>
      <c r="C8" s="39" t="s">
        <v>171</v>
      </c>
      <c r="D8" s="39" t="s">
        <v>403</v>
      </c>
      <c r="E8" s="39" t="s">
        <v>414</v>
      </c>
      <c r="F8" s="39">
        <v>60500315</v>
      </c>
      <c r="G8" s="40">
        <v>74.2</v>
      </c>
      <c r="H8" s="40">
        <v>74.2</v>
      </c>
      <c r="I8" s="52"/>
      <c r="J8" s="39" t="s">
        <v>415</v>
      </c>
      <c r="K8" s="53" t="s">
        <v>406</v>
      </c>
      <c r="L8" s="54" t="s">
        <v>416</v>
      </c>
      <c r="M8" s="54" t="s">
        <v>417</v>
      </c>
      <c r="N8" s="54" t="s">
        <v>418</v>
      </c>
      <c r="O8" s="54">
        <v>2</v>
      </c>
      <c r="P8" s="54" t="s">
        <v>419</v>
      </c>
    </row>
    <row r="9" customFormat="1" ht="22" customHeight="1" spans="2:16">
      <c r="B9" s="39"/>
      <c r="C9" s="39"/>
      <c r="D9" s="39"/>
      <c r="E9" s="39"/>
      <c r="F9" s="39"/>
      <c r="G9" s="40"/>
      <c r="H9" s="40"/>
      <c r="I9" s="52"/>
      <c r="J9" s="39"/>
      <c r="K9" s="53" t="s">
        <v>406</v>
      </c>
      <c r="L9" s="54" t="s">
        <v>407</v>
      </c>
      <c r="M9" s="54" t="s">
        <v>420</v>
      </c>
      <c r="N9" s="54" t="s">
        <v>418</v>
      </c>
      <c r="O9" s="54">
        <v>40</v>
      </c>
      <c r="P9" s="54" t="s">
        <v>421</v>
      </c>
    </row>
    <row r="10" customFormat="1" spans="2:16">
      <c r="B10" s="39"/>
      <c r="C10" s="39"/>
      <c r="D10" s="39"/>
      <c r="E10" s="39"/>
      <c r="F10" s="39"/>
      <c r="G10" s="40"/>
      <c r="H10" s="40"/>
      <c r="I10" s="52"/>
      <c r="J10" s="39"/>
      <c r="K10" s="53" t="s">
        <v>411</v>
      </c>
      <c r="L10" s="54" t="s">
        <v>412</v>
      </c>
      <c r="M10" s="54" t="s">
        <v>422</v>
      </c>
      <c r="N10" s="54" t="s">
        <v>409</v>
      </c>
      <c r="O10" s="54" t="s">
        <v>410</v>
      </c>
      <c r="P10" s="54"/>
    </row>
    <row r="11" customFormat="1" spans="2:16">
      <c r="B11" s="39"/>
      <c r="C11" s="39" t="s">
        <v>172</v>
      </c>
      <c r="D11" s="39" t="s">
        <v>403</v>
      </c>
      <c r="E11" s="39" t="s">
        <v>423</v>
      </c>
      <c r="F11" s="39">
        <v>60503297</v>
      </c>
      <c r="G11" s="40">
        <v>164.2428</v>
      </c>
      <c r="H11" s="40">
        <v>164.2428</v>
      </c>
      <c r="I11" s="52"/>
      <c r="J11" s="39" t="s">
        <v>424</v>
      </c>
      <c r="K11" s="53" t="s">
        <v>406</v>
      </c>
      <c r="L11" s="54" t="s">
        <v>416</v>
      </c>
      <c r="M11" s="54" t="s">
        <v>425</v>
      </c>
      <c r="N11" s="54" t="s">
        <v>418</v>
      </c>
      <c r="O11" s="54">
        <v>90</v>
      </c>
      <c r="P11" s="54" t="s">
        <v>421</v>
      </c>
    </row>
    <row r="12" customFormat="1" ht="21.6" spans="2:16">
      <c r="B12" s="39"/>
      <c r="C12" s="39"/>
      <c r="D12" s="39"/>
      <c r="E12" s="39"/>
      <c r="F12" s="39"/>
      <c r="G12" s="40"/>
      <c r="H12" s="40"/>
      <c r="I12" s="52"/>
      <c r="J12" s="39"/>
      <c r="K12" s="53" t="s">
        <v>411</v>
      </c>
      <c r="L12" s="54" t="s">
        <v>426</v>
      </c>
      <c r="M12" s="54" t="s">
        <v>427</v>
      </c>
      <c r="N12" s="54" t="s">
        <v>428</v>
      </c>
      <c r="O12" s="54">
        <v>100</v>
      </c>
      <c r="P12" s="54" t="s">
        <v>429</v>
      </c>
    </row>
    <row r="13" customFormat="1" ht="21.6" spans="2:16">
      <c r="B13" s="39"/>
      <c r="C13" s="39" t="s">
        <v>175</v>
      </c>
      <c r="D13" s="39" t="s">
        <v>403</v>
      </c>
      <c r="E13" s="39" t="s">
        <v>430</v>
      </c>
      <c r="F13" s="39">
        <v>60500208</v>
      </c>
      <c r="G13" s="40">
        <v>200</v>
      </c>
      <c r="H13" s="40">
        <v>200</v>
      </c>
      <c r="I13" s="52"/>
      <c r="J13" s="39" t="s">
        <v>431</v>
      </c>
      <c r="K13" s="53" t="s">
        <v>406</v>
      </c>
      <c r="L13" s="54" t="s">
        <v>407</v>
      </c>
      <c r="M13" s="54" t="s">
        <v>432</v>
      </c>
      <c r="N13" s="54" t="s">
        <v>409</v>
      </c>
      <c r="O13" s="54" t="s">
        <v>432</v>
      </c>
      <c r="P13" s="54"/>
    </row>
    <row r="14" customFormat="1" ht="21.6" spans="2:16">
      <c r="B14" s="39"/>
      <c r="C14" s="39"/>
      <c r="D14" s="39"/>
      <c r="E14" s="39"/>
      <c r="F14" s="39"/>
      <c r="G14" s="40"/>
      <c r="H14" s="40"/>
      <c r="I14" s="52"/>
      <c r="J14" s="39"/>
      <c r="K14" s="53" t="s">
        <v>406</v>
      </c>
      <c r="L14" s="54" t="s">
        <v>433</v>
      </c>
      <c r="M14" s="54" t="s">
        <v>434</v>
      </c>
      <c r="N14" s="54" t="s">
        <v>428</v>
      </c>
      <c r="O14" s="54">
        <v>1</v>
      </c>
      <c r="P14" s="54" t="s">
        <v>435</v>
      </c>
    </row>
    <row r="15" customFormat="1" ht="32.4" spans="2:16">
      <c r="B15" s="39"/>
      <c r="C15" s="39"/>
      <c r="D15" s="39"/>
      <c r="E15" s="39"/>
      <c r="F15" s="39"/>
      <c r="G15" s="40"/>
      <c r="H15" s="40"/>
      <c r="I15" s="52"/>
      <c r="J15" s="39"/>
      <c r="K15" s="53" t="s">
        <v>411</v>
      </c>
      <c r="L15" s="54" t="s">
        <v>412</v>
      </c>
      <c r="M15" s="54" t="s">
        <v>436</v>
      </c>
      <c r="N15" s="54" t="s">
        <v>409</v>
      </c>
      <c r="O15" s="54" t="s">
        <v>437</v>
      </c>
      <c r="P15" s="54"/>
    </row>
    <row r="16" customFormat="1" ht="29" customHeight="1" spans="2:16">
      <c r="B16" s="39"/>
      <c r="C16" s="39" t="s">
        <v>178</v>
      </c>
      <c r="D16" s="39" t="s">
        <v>403</v>
      </c>
      <c r="E16" s="39" t="s">
        <v>438</v>
      </c>
      <c r="F16" s="39">
        <v>60509896</v>
      </c>
      <c r="G16" s="40">
        <v>728.19</v>
      </c>
      <c r="H16" s="40">
        <v>728.19</v>
      </c>
      <c r="I16" s="52"/>
      <c r="J16" s="39" t="s">
        <v>439</v>
      </c>
      <c r="K16" s="53" t="s">
        <v>406</v>
      </c>
      <c r="L16" s="53" t="s">
        <v>407</v>
      </c>
      <c r="M16" s="53" t="s">
        <v>440</v>
      </c>
      <c r="N16" s="53" t="s">
        <v>428</v>
      </c>
      <c r="O16" s="53">
        <v>100</v>
      </c>
      <c r="P16" s="53" t="s">
        <v>429</v>
      </c>
    </row>
    <row r="17" customFormat="1" ht="21.6" spans="2:16">
      <c r="B17" s="39"/>
      <c r="C17" s="39"/>
      <c r="D17" s="39"/>
      <c r="E17" s="39"/>
      <c r="F17" s="39"/>
      <c r="G17" s="40"/>
      <c r="H17" s="40"/>
      <c r="I17" s="52"/>
      <c r="J17" s="39"/>
      <c r="K17" s="53" t="s">
        <v>411</v>
      </c>
      <c r="L17" s="53" t="s">
        <v>441</v>
      </c>
      <c r="M17" s="53" t="s">
        <v>442</v>
      </c>
      <c r="N17" s="53" t="s">
        <v>409</v>
      </c>
      <c r="O17" s="53" t="s">
        <v>443</v>
      </c>
      <c r="P17" s="53"/>
    </row>
    <row r="18" customFormat="1" spans="2:16">
      <c r="B18" s="39"/>
      <c r="C18" s="39" t="s">
        <v>179</v>
      </c>
      <c r="D18" s="39" t="s">
        <v>403</v>
      </c>
      <c r="E18" s="39" t="s">
        <v>438</v>
      </c>
      <c r="F18" s="39">
        <v>60509896</v>
      </c>
      <c r="G18" s="40">
        <v>57.556008</v>
      </c>
      <c r="H18" s="40">
        <v>57.556008</v>
      </c>
      <c r="I18" s="52"/>
      <c r="J18" s="39" t="s">
        <v>444</v>
      </c>
      <c r="K18" s="53" t="s">
        <v>406</v>
      </c>
      <c r="L18" s="53" t="s">
        <v>407</v>
      </c>
      <c r="M18" s="53" t="s">
        <v>445</v>
      </c>
      <c r="N18" s="53" t="s">
        <v>428</v>
      </c>
      <c r="O18" s="53">
        <v>100</v>
      </c>
      <c r="P18" s="53" t="s">
        <v>429</v>
      </c>
    </row>
    <row r="19" customFormat="1" ht="21.6" spans="2:16">
      <c r="B19" s="39"/>
      <c r="C19" s="39"/>
      <c r="D19" s="39"/>
      <c r="E19" s="39"/>
      <c r="F19" s="39"/>
      <c r="G19" s="40"/>
      <c r="H19" s="40"/>
      <c r="I19" s="52"/>
      <c r="J19" s="39"/>
      <c r="K19" s="53" t="s">
        <v>411</v>
      </c>
      <c r="L19" s="53" t="s">
        <v>412</v>
      </c>
      <c r="M19" s="53" t="s">
        <v>446</v>
      </c>
      <c r="N19" s="53" t="s">
        <v>409</v>
      </c>
      <c r="O19" s="53" t="s">
        <v>443</v>
      </c>
      <c r="P19" s="53"/>
    </row>
    <row r="20" customFormat="1" spans="2:16">
      <c r="B20" s="39"/>
      <c r="C20" s="39" t="s">
        <v>180</v>
      </c>
      <c r="D20" s="39" t="s">
        <v>403</v>
      </c>
      <c r="E20" s="39" t="s">
        <v>438</v>
      </c>
      <c r="F20" s="39">
        <v>60509896</v>
      </c>
      <c r="G20" s="40">
        <v>290</v>
      </c>
      <c r="H20" s="40">
        <v>290</v>
      </c>
      <c r="I20" s="52"/>
      <c r="J20" s="39" t="s">
        <v>447</v>
      </c>
      <c r="K20" s="53" t="s">
        <v>406</v>
      </c>
      <c r="L20" s="53" t="s">
        <v>416</v>
      </c>
      <c r="M20" s="53" t="s">
        <v>448</v>
      </c>
      <c r="N20" s="53" t="s">
        <v>428</v>
      </c>
      <c r="O20" s="53">
        <v>4</v>
      </c>
      <c r="P20" s="53" t="s">
        <v>449</v>
      </c>
    </row>
    <row r="21" customFormat="1" ht="21.6" spans="2:16">
      <c r="B21" s="39"/>
      <c r="C21" s="39"/>
      <c r="D21" s="39"/>
      <c r="E21" s="39"/>
      <c r="F21" s="39"/>
      <c r="G21" s="40"/>
      <c r="H21" s="40"/>
      <c r="I21" s="52"/>
      <c r="J21" s="39"/>
      <c r="K21" s="53" t="s">
        <v>411</v>
      </c>
      <c r="L21" s="53" t="s">
        <v>412</v>
      </c>
      <c r="M21" s="53" t="s">
        <v>442</v>
      </c>
      <c r="N21" s="53" t="s">
        <v>409</v>
      </c>
      <c r="O21" s="53" t="s">
        <v>443</v>
      </c>
      <c r="P21" s="53"/>
    </row>
    <row r="22" customFormat="1" spans="2:16">
      <c r="B22" s="39"/>
      <c r="C22" s="39" t="s">
        <v>181</v>
      </c>
      <c r="D22" s="39" t="s">
        <v>403</v>
      </c>
      <c r="E22" s="39" t="s">
        <v>438</v>
      </c>
      <c r="F22" s="39">
        <v>60509896</v>
      </c>
      <c r="G22" s="40">
        <v>486.65</v>
      </c>
      <c r="H22" s="40">
        <v>486.65</v>
      </c>
      <c r="I22" s="52"/>
      <c r="J22" s="39" t="s">
        <v>450</v>
      </c>
      <c r="K22" s="53" t="s">
        <v>406</v>
      </c>
      <c r="L22" s="53" t="s">
        <v>407</v>
      </c>
      <c r="M22" s="53" t="s">
        <v>451</v>
      </c>
      <c r="N22" s="53" t="s">
        <v>428</v>
      </c>
      <c r="O22" s="53">
        <v>100</v>
      </c>
      <c r="P22" s="53" t="s">
        <v>429</v>
      </c>
    </row>
    <row r="23" customFormat="1" ht="21.6" spans="2:16">
      <c r="B23" s="39"/>
      <c r="C23" s="39"/>
      <c r="D23" s="39"/>
      <c r="E23" s="39"/>
      <c r="F23" s="39"/>
      <c r="G23" s="40"/>
      <c r="H23" s="40"/>
      <c r="I23" s="52"/>
      <c r="J23" s="39"/>
      <c r="K23" s="53" t="s">
        <v>411</v>
      </c>
      <c r="L23" s="53" t="s">
        <v>412</v>
      </c>
      <c r="M23" s="53" t="s">
        <v>442</v>
      </c>
      <c r="N23" s="53" t="s">
        <v>409</v>
      </c>
      <c r="O23" s="53" t="s">
        <v>443</v>
      </c>
      <c r="P23" s="53"/>
    </row>
    <row r="24" customFormat="1" ht="21.6" spans="2:16">
      <c r="B24" s="39"/>
      <c r="C24" s="39" t="s">
        <v>182</v>
      </c>
      <c r="D24" s="39" t="s">
        <v>403</v>
      </c>
      <c r="E24" s="39" t="s">
        <v>438</v>
      </c>
      <c r="F24" s="39">
        <v>60509896</v>
      </c>
      <c r="G24" s="40">
        <v>150</v>
      </c>
      <c r="H24" s="40">
        <v>150</v>
      </c>
      <c r="I24" s="40"/>
      <c r="J24" s="39" t="s">
        <v>452</v>
      </c>
      <c r="K24" s="53" t="s">
        <v>406</v>
      </c>
      <c r="L24" s="53" t="s">
        <v>407</v>
      </c>
      <c r="M24" s="53" t="s">
        <v>453</v>
      </c>
      <c r="N24" s="53" t="s">
        <v>428</v>
      </c>
      <c r="O24" s="53">
        <v>100</v>
      </c>
      <c r="P24" s="53" t="s">
        <v>429</v>
      </c>
    </row>
    <row r="25" customFormat="1" ht="21.6" spans="2:16">
      <c r="B25" s="39"/>
      <c r="C25" s="39"/>
      <c r="D25" s="39"/>
      <c r="E25" s="39"/>
      <c r="F25" s="39"/>
      <c r="G25" s="40"/>
      <c r="H25" s="40"/>
      <c r="I25" s="40"/>
      <c r="J25" s="39"/>
      <c r="K25" s="53" t="s">
        <v>411</v>
      </c>
      <c r="L25" s="53" t="s">
        <v>412</v>
      </c>
      <c r="M25" s="53" t="s">
        <v>442</v>
      </c>
      <c r="N25" s="53" t="s">
        <v>409</v>
      </c>
      <c r="O25" s="53" t="s">
        <v>443</v>
      </c>
      <c r="P25" s="53"/>
    </row>
    <row r="26" customFormat="1" ht="31" customHeight="1" spans="2:16">
      <c r="B26" s="39"/>
      <c r="C26" s="39" t="s">
        <v>184</v>
      </c>
      <c r="D26" s="39" t="s">
        <v>403</v>
      </c>
      <c r="E26" s="39" t="s">
        <v>438</v>
      </c>
      <c r="F26" s="39">
        <v>60509896</v>
      </c>
      <c r="G26" s="40">
        <v>551.06</v>
      </c>
      <c r="H26" s="40">
        <v>551.06</v>
      </c>
      <c r="I26" s="52"/>
      <c r="J26" s="39" t="s">
        <v>454</v>
      </c>
      <c r="K26" s="53" t="s">
        <v>406</v>
      </c>
      <c r="L26" s="53" t="s">
        <v>407</v>
      </c>
      <c r="M26" s="53" t="s">
        <v>445</v>
      </c>
      <c r="N26" s="53" t="s">
        <v>428</v>
      </c>
      <c r="O26" s="53">
        <v>100</v>
      </c>
      <c r="P26" s="53" t="s">
        <v>429</v>
      </c>
    </row>
    <row r="27" customFormat="1" ht="21.6" spans="2:16">
      <c r="B27" s="39"/>
      <c r="C27" s="39"/>
      <c r="D27" s="39"/>
      <c r="E27" s="39"/>
      <c r="F27" s="39"/>
      <c r="G27" s="40"/>
      <c r="H27" s="40"/>
      <c r="I27" s="52"/>
      <c r="J27" s="39"/>
      <c r="K27" s="53" t="s">
        <v>411</v>
      </c>
      <c r="L27" s="53" t="s">
        <v>412</v>
      </c>
      <c r="M27" s="53" t="s">
        <v>442</v>
      </c>
      <c r="N27" s="53" t="s">
        <v>409</v>
      </c>
      <c r="O27" s="53" t="s">
        <v>443</v>
      </c>
      <c r="P27" s="53"/>
    </row>
    <row r="28" customFormat="1" spans="2:16">
      <c r="B28" s="39"/>
      <c r="C28" s="39" t="s">
        <v>186</v>
      </c>
      <c r="D28" s="39" t="s">
        <v>403</v>
      </c>
      <c r="E28" s="39" t="s">
        <v>438</v>
      </c>
      <c r="F28" s="39">
        <v>60509896</v>
      </c>
      <c r="G28" s="40">
        <v>111</v>
      </c>
      <c r="H28" s="40">
        <v>111</v>
      </c>
      <c r="I28" s="52"/>
      <c r="J28" s="39" t="s">
        <v>455</v>
      </c>
      <c r="K28" s="53" t="s">
        <v>406</v>
      </c>
      <c r="L28" s="53" t="s">
        <v>407</v>
      </c>
      <c r="M28" s="53" t="s">
        <v>456</v>
      </c>
      <c r="N28" s="53" t="s">
        <v>428</v>
      </c>
      <c r="O28" s="53">
        <v>100</v>
      </c>
      <c r="P28" s="53" t="s">
        <v>429</v>
      </c>
    </row>
    <row r="29" customFormat="1" ht="21.6" spans="2:16">
      <c r="B29" s="39"/>
      <c r="C29" s="39"/>
      <c r="D29" s="39"/>
      <c r="E29" s="39"/>
      <c r="F29" s="39"/>
      <c r="G29" s="40"/>
      <c r="H29" s="40"/>
      <c r="I29" s="52"/>
      <c r="J29" s="39"/>
      <c r="K29" s="53" t="s">
        <v>411</v>
      </c>
      <c r="L29" s="53" t="s">
        <v>412</v>
      </c>
      <c r="M29" s="53" t="s">
        <v>442</v>
      </c>
      <c r="N29" s="53" t="s">
        <v>409</v>
      </c>
      <c r="O29" s="53" t="s">
        <v>443</v>
      </c>
      <c r="P29" s="53"/>
    </row>
    <row r="30" customFormat="1" ht="43" customHeight="1" spans="2:16">
      <c r="B30" s="39"/>
      <c r="C30" s="39" t="s">
        <v>189</v>
      </c>
      <c r="D30" s="39" t="s">
        <v>403</v>
      </c>
      <c r="E30" s="39" t="s">
        <v>438</v>
      </c>
      <c r="F30" s="39">
        <v>60509896</v>
      </c>
      <c r="G30" s="40">
        <v>194</v>
      </c>
      <c r="H30" s="40">
        <v>194</v>
      </c>
      <c r="I30" s="52"/>
      <c r="J30" s="39" t="s">
        <v>457</v>
      </c>
      <c r="K30" s="53" t="s">
        <v>406</v>
      </c>
      <c r="L30" s="53" t="s">
        <v>407</v>
      </c>
      <c r="M30" s="53" t="s">
        <v>458</v>
      </c>
      <c r="N30" s="53" t="s">
        <v>409</v>
      </c>
      <c r="O30" s="53" t="s">
        <v>459</v>
      </c>
      <c r="P30" s="53"/>
    </row>
    <row r="31" customFormat="1" ht="43" customHeight="1" spans="2:16">
      <c r="B31" s="39"/>
      <c r="C31" s="39"/>
      <c r="D31" s="39"/>
      <c r="E31" s="39"/>
      <c r="F31" s="39"/>
      <c r="G31" s="40"/>
      <c r="H31" s="40"/>
      <c r="I31" s="52"/>
      <c r="J31" s="39"/>
      <c r="K31" s="53" t="s">
        <v>460</v>
      </c>
      <c r="L31" s="53" t="s">
        <v>461</v>
      </c>
      <c r="M31" s="53" t="s">
        <v>462</v>
      </c>
      <c r="N31" s="53" t="s">
        <v>409</v>
      </c>
      <c r="O31" s="53"/>
      <c r="P31" s="53"/>
    </row>
    <row r="32" customFormat="1" ht="43" customHeight="1" spans="2:16">
      <c r="B32" s="39"/>
      <c r="C32" s="39"/>
      <c r="D32" s="39"/>
      <c r="E32" s="39"/>
      <c r="F32" s="39"/>
      <c r="G32" s="40"/>
      <c r="H32" s="40"/>
      <c r="I32" s="52"/>
      <c r="J32" s="39"/>
      <c r="K32" s="53" t="s">
        <v>411</v>
      </c>
      <c r="L32" s="53" t="s">
        <v>412</v>
      </c>
      <c r="M32" s="53" t="s">
        <v>463</v>
      </c>
      <c r="N32" s="53" t="s">
        <v>409</v>
      </c>
      <c r="O32" s="53" t="s">
        <v>464</v>
      </c>
      <c r="P32" s="53"/>
    </row>
    <row r="33" customFormat="1" ht="39" customHeight="1" spans="2:16">
      <c r="B33" s="39"/>
      <c r="C33" s="39" t="s">
        <v>465</v>
      </c>
      <c r="D33" s="39" t="s">
        <v>403</v>
      </c>
      <c r="E33" s="39" t="s">
        <v>466</v>
      </c>
      <c r="F33" s="39">
        <v>60503298</v>
      </c>
      <c r="G33" s="40">
        <v>82.5</v>
      </c>
      <c r="H33" s="40">
        <v>82.5</v>
      </c>
      <c r="I33" s="52"/>
      <c r="J33" s="39" t="s">
        <v>467</v>
      </c>
      <c r="K33" s="53" t="s">
        <v>406</v>
      </c>
      <c r="L33" s="53" t="s">
        <v>433</v>
      </c>
      <c r="M33" s="53" t="s">
        <v>468</v>
      </c>
      <c r="N33" s="53" t="s">
        <v>409</v>
      </c>
      <c r="O33" s="53" t="s">
        <v>443</v>
      </c>
      <c r="P33" s="53"/>
    </row>
    <row r="34" customFormat="1" ht="21.6" spans="2:16">
      <c r="B34" s="39"/>
      <c r="C34" s="39"/>
      <c r="D34" s="39"/>
      <c r="E34" s="39"/>
      <c r="F34" s="39"/>
      <c r="G34" s="40"/>
      <c r="H34" s="40"/>
      <c r="I34" s="52"/>
      <c r="J34" s="39"/>
      <c r="K34" s="53" t="s">
        <v>411</v>
      </c>
      <c r="L34" s="53" t="s">
        <v>426</v>
      </c>
      <c r="M34" s="53" t="s">
        <v>469</v>
      </c>
      <c r="N34" s="53" t="s">
        <v>409</v>
      </c>
      <c r="O34" s="53" t="s">
        <v>470</v>
      </c>
      <c r="P34" s="53"/>
    </row>
    <row r="35" customFormat="1" spans="2:16">
      <c r="B35" s="39"/>
      <c r="C35" s="39" t="s">
        <v>192</v>
      </c>
      <c r="D35" s="39" t="s">
        <v>403</v>
      </c>
      <c r="E35" s="39" t="s">
        <v>471</v>
      </c>
      <c r="F35" s="39">
        <v>60500039</v>
      </c>
      <c r="G35" s="40">
        <v>7400</v>
      </c>
      <c r="H35" s="40">
        <v>7400</v>
      </c>
      <c r="I35" s="52"/>
      <c r="J35" s="55" t="s">
        <v>472</v>
      </c>
      <c r="K35" s="53" t="s">
        <v>406</v>
      </c>
      <c r="L35" s="53" t="s">
        <v>416</v>
      </c>
      <c r="M35" s="53" t="s">
        <v>473</v>
      </c>
      <c r="N35" s="53" t="s">
        <v>428</v>
      </c>
      <c r="O35" s="53">
        <v>100</v>
      </c>
      <c r="P35" s="53" t="s">
        <v>429</v>
      </c>
    </row>
    <row r="36" customFormat="1" ht="21.6" spans="2:16">
      <c r="B36" s="39"/>
      <c r="C36" s="39"/>
      <c r="D36" s="39"/>
      <c r="E36" s="39"/>
      <c r="F36" s="39"/>
      <c r="G36" s="40"/>
      <c r="H36" s="40"/>
      <c r="I36" s="52"/>
      <c r="J36" s="56"/>
      <c r="K36" s="53" t="s">
        <v>411</v>
      </c>
      <c r="L36" s="53" t="s">
        <v>441</v>
      </c>
      <c r="M36" s="53" t="s">
        <v>474</v>
      </c>
      <c r="N36" s="53" t="s">
        <v>409</v>
      </c>
      <c r="O36" s="53" t="s">
        <v>443</v>
      </c>
      <c r="P36" s="53"/>
    </row>
    <row r="37" customFormat="1" spans="2:16">
      <c r="B37" s="39"/>
      <c r="C37" s="39" t="s">
        <v>193</v>
      </c>
      <c r="D37" s="39" t="s">
        <v>403</v>
      </c>
      <c r="E37" s="39" t="s">
        <v>475</v>
      </c>
      <c r="F37" s="39">
        <v>18811101368</v>
      </c>
      <c r="G37" s="40">
        <v>140</v>
      </c>
      <c r="H37" s="40">
        <v>140</v>
      </c>
      <c r="I37" s="52"/>
      <c r="J37" s="39" t="s">
        <v>476</v>
      </c>
      <c r="K37" s="53" t="s">
        <v>406</v>
      </c>
      <c r="L37" s="53" t="s">
        <v>407</v>
      </c>
      <c r="M37" s="53" t="s">
        <v>477</v>
      </c>
      <c r="N37" s="53" t="s">
        <v>418</v>
      </c>
      <c r="O37" s="53">
        <v>95</v>
      </c>
      <c r="P37" s="53" t="s">
        <v>429</v>
      </c>
    </row>
    <row r="38" customFormat="1" ht="21.6" spans="2:16">
      <c r="B38" s="39"/>
      <c r="C38" s="39"/>
      <c r="D38" s="39"/>
      <c r="E38" s="39"/>
      <c r="F38" s="39"/>
      <c r="G38" s="40"/>
      <c r="H38" s="40"/>
      <c r="I38" s="52"/>
      <c r="J38" s="39"/>
      <c r="K38" s="53" t="s">
        <v>411</v>
      </c>
      <c r="L38" s="53" t="s">
        <v>412</v>
      </c>
      <c r="M38" s="53" t="s">
        <v>478</v>
      </c>
      <c r="N38" s="53" t="s">
        <v>409</v>
      </c>
      <c r="O38" s="53" t="s">
        <v>443</v>
      </c>
      <c r="P38" s="53"/>
    </row>
    <row r="39" customFormat="1" spans="2:16">
      <c r="B39" s="39"/>
      <c r="C39" s="39" t="s">
        <v>194</v>
      </c>
      <c r="D39" s="39" t="s">
        <v>403</v>
      </c>
      <c r="E39" s="39" t="s">
        <v>479</v>
      </c>
      <c r="F39" s="39">
        <v>18701180115</v>
      </c>
      <c r="G39" s="40">
        <v>769.5</v>
      </c>
      <c r="H39" s="40">
        <v>769.5</v>
      </c>
      <c r="I39" s="52"/>
      <c r="J39" s="39" t="s">
        <v>480</v>
      </c>
      <c r="K39" s="53" t="s">
        <v>406</v>
      </c>
      <c r="L39" s="53" t="s">
        <v>416</v>
      </c>
      <c r="M39" s="53" t="s">
        <v>481</v>
      </c>
      <c r="N39" s="53" t="s">
        <v>418</v>
      </c>
      <c r="O39" s="53">
        <v>4</v>
      </c>
      <c r="P39" s="53" t="s">
        <v>435</v>
      </c>
    </row>
    <row r="40" spans="2:16">
      <c r="B40" s="39"/>
      <c r="C40" s="39"/>
      <c r="D40" s="39"/>
      <c r="E40" s="39"/>
      <c r="F40" s="39"/>
      <c r="G40" s="40"/>
      <c r="H40" s="40"/>
      <c r="I40" s="52"/>
      <c r="J40" s="39"/>
      <c r="K40" s="53" t="s">
        <v>411</v>
      </c>
      <c r="L40" s="53" t="s">
        <v>412</v>
      </c>
      <c r="M40" s="53" t="s">
        <v>482</v>
      </c>
      <c r="N40" s="53" t="s">
        <v>418</v>
      </c>
      <c r="O40" s="53">
        <v>90</v>
      </c>
      <c r="P40" s="53" t="s">
        <v>429</v>
      </c>
    </row>
    <row r="41" spans="2:16">
      <c r="B41" s="39"/>
      <c r="C41" s="39"/>
      <c r="D41" s="39"/>
      <c r="E41" s="39"/>
      <c r="F41" s="39"/>
      <c r="G41" s="40"/>
      <c r="H41" s="40"/>
      <c r="I41" s="52"/>
      <c r="J41" s="39"/>
      <c r="K41" s="53" t="s">
        <v>411</v>
      </c>
      <c r="L41" s="53" t="s">
        <v>412</v>
      </c>
      <c r="M41" s="53" t="s">
        <v>483</v>
      </c>
      <c r="N41" s="53" t="s">
        <v>418</v>
      </c>
      <c r="O41" s="53">
        <v>90</v>
      </c>
      <c r="P41" s="53" t="s">
        <v>429</v>
      </c>
    </row>
    <row r="42" customFormat="1" spans="2:16">
      <c r="B42" s="39"/>
      <c r="C42" s="37" t="s">
        <v>196</v>
      </c>
      <c r="D42" s="37" t="s">
        <v>403</v>
      </c>
      <c r="E42" s="37" t="s">
        <v>484</v>
      </c>
      <c r="F42" s="37">
        <v>15810203934</v>
      </c>
      <c r="G42" s="38">
        <v>580</v>
      </c>
      <c r="H42" s="38">
        <v>580</v>
      </c>
      <c r="I42" s="52"/>
      <c r="J42" s="37" t="s">
        <v>485</v>
      </c>
      <c r="K42" s="53" t="s">
        <v>406</v>
      </c>
      <c r="L42" s="53" t="s">
        <v>416</v>
      </c>
      <c r="M42" s="53" t="s">
        <v>486</v>
      </c>
      <c r="N42" s="53" t="s">
        <v>418</v>
      </c>
      <c r="O42" s="53">
        <v>1000</v>
      </c>
      <c r="P42" s="53" t="s">
        <v>487</v>
      </c>
    </row>
    <row r="43" customFormat="1" spans="2:16">
      <c r="B43" s="39"/>
      <c r="C43" s="39"/>
      <c r="D43" s="39"/>
      <c r="E43" s="39"/>
      <c r="F43" s="39"/>
      <c r="G43" s="40"/>
      <c r="H43" s="40"/>
      <c r="I43" s="52"/>
      <c r="J43" s="39"/>
      <c r="K43" s="53" t="s">
        <v>411</v>
      </c>
      <c r="L43" s="53" t="s">
        <v>412</v>
      </c>
      <c r="M43" s="53" t="s">
        <v>488</v>
      </c>
      <c r="N43" s="53" t="s">
        <v>418</v>
      </c>
      <c r="O43" s="53">
        <v>365</v>
      </c>
      <c r="P43" s="53" t="s">
        <v>489</v>
      </c>
    </row>
    <row r="44" customFormat="1" ht="21.6" spans="2:16">
      <c r="B44" s="39"/>
      <c r="C44" s="39"/>
      <c r="D44" s="39"/>
      <c r="E44" s="39"/>
      <c r="F44" s="39"/>
      <c r="G44" s="40"/>
      <c r="H44" s="40"/>
      <c r="I44" s="52"/>
      <c r="J44" s="39"/>
      <c r="K44" s="53" t="s">
        <v>490</v>
      </c>
      <c r="L44" s="53" t="s">
        <v>491</v>
      </c>
      <c r="M44" s="53" t="s">
        <v>492</v>
      </c>
      <c r="N44" s="53" t="s">
        <v>418</v>
      </c>
      <c r="O44" s="53">
        <v>96</v>
      </c>
      <c r="P44" s="53" t="s">
        <v>429</v>
      </c>
    </row>
    <row r="45" customFormat="1" ht="21.6" spans="2:16">
      <c r="B45" s="39"/>
      <c r="C45" s="37" t="s">
        <v>201</v>
      </c>
      <c r="D45" s="37" t="s">
        <v>403</v>
      </c>
      <c r="E45" s="37" t="s">
        <v>493</v>
      </c>
      <c r="F45" s="37">
        <v>13120161601</v>
      </c>
      <c r="G45" s="38">
        <v>54.8</v>
      </c>
      <c r="H45" s="38">
        <v>54.8</v>
      </c>
      <c r="I45" s="52"/>
      <c r="J45" s="37" t="s">
        <v>494</v>
      </c>
      <c r="K45" s="53" t="s">
        <v>406</v>
      </c>
      <c r="L45" s="53" t="s">
        <v>407</v>
      </c>
      <c r="M45" s="53" t="s">
        <v>495</v>
      </c>
      <c r="N45" s="53" t="s">
        <v>409</v>
      </c>
      <c r="O45" s="53" t="s">
        <v>495</v>
      </c>
      <c r="P45" s="53"/>
    </row>
    <row r="46" customFormat="1" ht="43.2" spans="2:16">
      <c r="B46" s="39"/>
      <c r="C46" s="39"/>
      <c r="D46" s="39"/>
      <c r="E46" s="39"/>
      <c r="F46" s="39"/>
      <c r="G46" s="40"/>
      <c r="H46" s="40"/>
      <c r="I46" s="52"/>
      <c r="J46" s="39"/>
      <c r="K46" s="53" t="s">
        <v>411</v>
      </c>
      <c r="L46" s="53" t="s">
        <v>441</v>
      </c>
      <c r="M46" s="53" t="s">
        <v>496</v>
      </c>
      <c r="N46" s="53" t="s">
        <v>409</v>
      </c>
      <c r="O46" s="53" t="s">
        <v>497</v>
      </c>
      <c r="P46" s="53"/>
    </row>
    <row r="47" customFormat="1" spans="2:16">
      <c r="B47" s="39"/>
      <c r="C47" s="37" t="s">
        <v>203</v>
      </c>
      <c r="D47" s="37" t="s">
        <v>403</v>
      </c>
      <c r="E47" s="37" t="s">
        <v>498</v>
      </c>
      <c r="F47" s="37">
        <v>13911056725</v>
      </c>
      <c r="G47" s="38">
        <v>335.026</v>
      </c>
      <c r="H47" s="38">
        <v>335.026</v>
      </c>
      <c r="I47" s="52"/>
      <c r="J47" s="37" t="s">
        <v>499</v>
      </c>
      <c r="K47" s="53" t="s">
        <v>406</v>
      </c>
      <c r="L47" s="53" t="s">
        <v>416</v>
      </c>
      <c r="M47" s="53" t="s">
        <v>500</v>
      </c>
      <c r="N47" s="53" t="s">
        <v>428</v>
      </c>
      <c r="O47" s="53">
        <v>2</v>
      </c>
      <c r="P47" s="53" t="s">
        <v>501</v>
      </c>
    </row>
    <row r="48" customFormat="1" spans="2:16">
      <c r="B48" s="39"/>
      <c r="C48" s="39"/>
      <c r="D48" s="39"/>
      <c r="E48" s="39"/>
      <c r="F48" s="39"/>
      <c r="G48" s="40"/>
      <c r="H48" s="40"/>
      <c r="I48" s="52"/>
      <c r="J48" s="39"/>
      <c r="K48" s="53" t="s">
        <v>460</v>
      </c>
      <c r="L48" s="53" t="s">
        <v>502</v>
      </c>
      <c r="M48" s="53" t="s">
        <v>503</v>
      </c>
      <c r="N48" s="53" t="s">
        <v>504</v>
      </c>
      <c r="O48" s="53">
        <v>224.89</v>
      </c>
      <c r="P48" s="53" t="s">
        <v>505</v>
      </c>
    </row>
    <row r="49" customFormat="1" ht="21.6" spans="2:16">
      <c r="B49" s="39"/>
      <c r="C49" s="39"/>
      <c r="D49" s="39"/>
      <c r="E49" s="39"/>
      <c r="F49" s="39"/>
      <c r="G49" s="40"/>
      <c r="H49" s="40"/>
      <c r="I49" s="52"/>
      <c r="J49" s="39"/>
      <c r="K49" s="53" t="s">
        <v>411</v>
      </c>
      <c r="L49" s="53" t="s">
        <v>412</v>
      </c>
      <c r="M49" s="53" t="s">
        <v>506</v>
      </c>
      <c r="N49" s="53" t="s">
        <v>409</v>
      </c>
      <c r="O49" s="53" t="s">
        <v>506</v>
      </c>
      <c r="P49" s="53"/>
    </row>
    <row r="50" customFormat="1" ht="21.6" spans="2:16">
      <c r="B50" s="39"/>
      <c r="C50" s="37" t="s">
        <v>204</v>
      </c>
      <c r="D50" s="37" t="s">
        <v>403</v>
      </c>
      <c r="E50" s="37" t="s">
        <v>498</v>
      </c>
      <c r="F50" s="37">
        <v>13911056725</v>
      </c>
      <c r="G50" s="38">
        <v>50</v>
      </c>
      <c r="H50" s="38">
        <v>50</v>
      </c>
      <c r="I50" s="52"/>
      <c r="J50" s="37" t="s">
        <v>507</v>
      </c>
      <c r="K50" s="53" t="s">
        <v>406</v>
      </c>
      <c r="L50" s="53" t="s">
        <v>416</v>
      </c>
      <c r="M50" s="53" t="s">
        <v>508</v>
      </c>
      <c r="N50" s="53" t="s">
        <v>428</v>
      </c>
      <c r="O50" s="53">
        <v>50</v>
      </c>
      <c r="P50" s="53" t="s">
        <v>509</v>
      </c>
    </row>
    <row r="51" customFormat="1" ht="21.6" spans="2:16">
      <c r="B51" s="39"/>
      <c r="C51" s="39"/>
      <c r="D51" s="39"/>
      <c r="E51" s="39"/>
      <c r="F51" s="39"/>
      <c r="G51" s="40"/>
      <c r="H51" s="40"/>
      <c r="I51" s="52"/>
      <c r="J51" s="39"/>
      <c r="K51" s="53" t="s">
        <v>411</v>
      </c>
      <c r="L51" s="53" t="s">
        <v>426</v>
      </c>
      <c r="M51" s="53" t="s">
        <v>510</v>
      </c>
      <c r="N51" s="53" t="s">
        <v>409</v>
      </c>
      <c r="O51" s="53" t="s">
        <v>410</v>
      </c>
      <c r="P51" s="53"/>
    </row>
    <row r="52" customFormat="1" ht="21.6" spans="2:16">
      <c r="B52" s="39"/>
      <c r="C52" s="37" t="s">
        <v>207</v>
      </c>
      <c r="D52" s="37" t="s">
        <v>403</v>
      </c>
      <c r="E52" s="41" t="s">
        <v>511</v>
      </c>
      <c r="F52" s="37">
        <v>13521024601</v>
      </c>
      <c r="G52" s="38">
        <v>118</v>
      </c>
      <c r="H52" s="38">
        <v>118</v>
      </c>
      <c r="I52" s="52"/>
      <c r="J52" s="37" t="s">
        <v>512</v>
      </c>
      <c r="K52" s="53" t="s">
        <v>406</v>
      </c>
      <c r="L52" s="53" t="s">
        <v>433</v>
      </c>
      <c r="M52" s="53" t="s">
        <v>513</v>
      </c>
      <c r="N52" s="53" t="s">
        <v>514</v>
      </c>
      <c r="O52" s="53">
        <v>100</v>
      </c>
      <c r="P52" s="53" t="s">
        <v>429</v>
      </c>
    </row>
    <row r="53" customFormat="1" ht="21.6" spans="2:16">
      <c r="B53" s="39"/>
      <c r="C53" s="39"/>
      <c r="D53" s="39"/>
      <c r="E53" s="41"/>
      <c r="F53" s="39"/>
      <c r="G53" s="40"/>
      <c r="H53" s="40"/>
      <c r="I53" s="52"/>
      <c r="J53" s="39"/>
      <c r="K53" s="53" t="s">
        <v>411</v>
      </c>
      <c r="L53" s="53" t="s">
        <v>412</v>
      </c>
      <c r="M53" s="53" t="s">
        <v>515</v>
      </c>
      <c r="N53" s="53" t="s">
        <v>504</v>
      </c>
      <c r="O53" s="53">
        <v>100</v>
      </c>
      <c r="P53" s="53" t="s">
        <v>429</v>
      </c>
    </row>
    <row r="54" customFormat="1" spans="2:16">
      <c r="B54" s="39"/>
      <c r="C54" s="37" t="s">
        <v>209</v>
      </c>
      <c r="D54" s="37" t="s">
        <v>403</v>
      </c>
      <c r="E54" s="42" t="s">
        <v>516</v>
      </c>
      <c r="F54" s="43">
        <v>13701301655</v>
      </c>
      <c r="G54" s="38">
        <v>800</v>
      </c>
      <c r="H54" s="38">
        <v>800</v>
      </c>
      <c r="I54" s="52"/>
      <c r="J54" s="42" t="s">
        <v>517</v>
      </c>
      <c r="K54" s="54" t="s">
        <v>406</v>
      </c>
      <c r="L54" s="54" t="s">
        <v>407</v>
      </c>
      <c r="M54" s="54" t="s">
        <v>518</v>
      </c>
      <c r="N54" s="54" t="s">
        <v>418</v>
      </c>
      <c r="O54" s="54">
        <v>90</v>
      </c>
      <c r="P54" s="54" t="s">
        <v>429</v>
      </c>
    </row>
    <row r="55" customFormat="1" spans="2:16">
      <c r="B55" s="39"/>
      <c r="C55" s="39"/>
      <c r="D55" s="39"/>
      <c r="E55" s="44"/>
      <c r="F55" s="45"/>
      <c r="G55" s="40"/>
      <c r="H55" s="40"/>
      <c r="I55" s="52"/>
      <c r="J55" s="44"/>
      <c r="K55" s="54" t="s">
        <v>411</v>
      </c>
      <c r="L55" s="54" t="s">
        <v>441</v>
      </c>
      <c r="M55" s="54" t="s">
        <v>519</v>
      </c>
      <c r="N55" s="54" t="s">
        <v>409</v>
      </c>
      <c r="O55" s="54" t="s">
        <v>410</v>
      </c>
      <c r="P55" s="54"/>
    </row>
    <row r="56" customFormat="1" ht="32.4" spans="2:16">
      <c r="B56" s="39"/>
      <c r="C56" s="37" t="s">
        <v>210</v>
      </c>
      <c r="D56" s="42" t="s">
        <v>403</v>
      </c>
      <c r="E56" s="42" t="s">
        <v>520</v>
      </c>
      <c r="F56" s="42">
        <v>80865851</v>
      </c>
      <c r="G56" s="46">
        <v>89.5</v>
      </c>
      <c r="H56" s="46">
        <v>89.5</v>
      </c>
      <c r="I56" s="46"/>
      <c r="J56" s="42" t="s">
        <v>521</v>
      </c>
      <c r="K56" s="54" t="s">
        <v>406</v>
      </c>
      <c r="L56" s="54" t="s">
        <v>416</v>
      </c>
      <c r="M56" s="54" t="s">
        <v>522</v>
      </c>
      <c r="N56" s="54" t="s">
        <v>514</v>
      </c>
      <c r="O56" s="54">
        <v>580</v>
      </c>
      <c r="P56" s="54" t="s">
        <v>487</v>
      </c>
    </row>
    <row r="57" customFormat="1" ht="21.6" spans="2:16">
      <c r="B57" s="39"/>
      <c r="C57" s="39"/>
      <c r="D57" s="47"/>
      <c r="E57" s="47"/>
      <c r="F57" s="47"/>
      <c r="G57" s="48"/>
      <c r="H57" s="48"/>
      <c r="I57" s="48"/>
      <c r="J57" s="47"/>
      <c r="K57" s="54" t="s">
        <v>411</v>
      </c>
      <c r="L57" s="54" t="s">
        <v>412</v>
      </c>
      <c r="M57" s="54" t="s">
        <v>523</v>
      </c>
      <c r="N57" s="54" t="s">
        <v>409</v>
      </c>
      <c r="O57" s="54" t="s">
        <v>443</v>
      </c>
      <c r="P57" s="54"/>
    </row>
    <row r="58" customFormat="1" ht="21.6" spans="2:16">
      <c r="B58" s="39"/>
      <c r="C58" s="39"/>
      <c r="D58" s="44"/>
      <c r="E58" s="44"/>
      <c r="F58" s="44"/>
      <c r="G58" s="49"/>
      <c r="H58" s="49"/>
      <c r="I58" s="49"/>
      <c r="J58" s="44"/>
      <c r="K58" s="54" t="s">
        <v>490</v>
      </c>
      <c r="L58" s="54" t="s">
        <v>491</v>
      </c>
      <c r="M58" s="54" t="s">
        <v>524</v>
      </c>
      <c r="N58" s="54" t="s">
        <v>409</v>
      </c>
      <c r="O58" s="54" t="s">
        <v>525</v>
      </c>
      <c r="P58" s="54"/>
    </row>
    <row r="59" customFormat="1" ht="21.6" spans="2:16">
      <c r="B59" s="39"/>
      <c r="C59" s="37" t="s">
        <v>214</v>
      </c>
      <c r="D59" s="42" t="s">
        <v>403</v>
      </c>
      <c r="E59" s="42" t="s">
        <v>526</v>
      </c>
      <c r="F59" s="42">
        <v>60503121</v>
      </c>
      <c r="G59" s="38">
        <v>691</v>
      </c>
      <c r="H59" s="38">
        <v>691</v>
      </c>
      <c r="I59" s="52"/>
      <c r="J59" s="42" t="s">
        <v>527</v>
      </c>
      <c r="K59" s="54" t="s">
        <v>406</v>
      </c>
      <c r="L59" s="54" t="s">
        <v>407</v>
      </c>
      <c r="M59" s="54" t="s">
        <v>528</v>
      </c>
      <c r="N59" s="54" t="s">
        <v>409</v>
      </c>
      <c r="O59" s="54" t="s">
        <v>410</v>
      </c>
      <c r="P59" s="54"/>
    </row>
    <row r="60" customFormat="1" spans="2:16">
      <c r="B60" s="39"/>
      <c r="C60" s="39"/>
      <c r="D60" s="44"/>
      <c r="E60" s="44"/>
      <c r="F60" s="44"/>
      <c r="G60" s="40"/>
      <c r="H60" s="40"/>
      <c r="I60" s="52"/>
      <c r="J60" s="44"/>
      <c r="K60" s="54" t="s">
        <v>411</v>
      </c>
      <c r="L60" s="54" t="s">
        <v>412</v>
      </c>
      <c r="M60" s="54" t="s">
        <v>529</v>
      </c>
      <c r="N60" s="54" t="s">
        <v>409</v>
      </c>
      <c r="O60" s="54" t="s">
        <v>525</v>
      </c>
      <c r="P60" s="54"/>
    </row>
    <row r="61" customFormat="1" spans="2:16">
      <c r="B61" s="39"/>
      <c r="C61" s="37" t="s">
        <v>215</v>
      </c>
      <c r="D61" s="42" t="s">
        <v>403</v>
      </c>
      <c r="E61" s="42" t="s">
        <v>526</v>
      </c>
      <c r="F61" s="42">
        <v>60503121</v>
      </c>
      <c r="G61" s="38">
        <v>346</v>
      </c>
      <c r="H61" s="38">
        <v>346</v>
      </c>
      <c r="I61" s="52"/>
      <c r="J61" s="37" t="s">
        <v>530</v>
      </c>
      <c r="K61" s="53" t="s">
        <v>406</v>
      </c>
      <c r="L61" s="53" t="s">
        <v>407</v>
      </c>
      <c r="M61" s="53" t="s">
        <v>531</v>
      </c>
      <c r="N61" s="53" t="s">
        <v>409</v>
      </c>
      <c r="O61" s="53" t="s">
        <v>410</v>
      </c>
      <c r="P61" s="53"/>
    </row>
    <row r="62" customFormat="1" spans="2:16">
      <c r="B62" s="39"/>
      <c r="C62" s="39"/>
      <c r="D62" s="44"/>
      <c r="E62" s="44"/>
      <c r="F62" s="44"/>
      <c r="G62" s="40"/>
      <c r="H62" s="40"/>
      <c r="I62" s="52"/>
      <c r="J62" s="39"/>
      <c r="K62" s="53" t="s">
        <v>411</v>
      </c>
      <c r="L62" s="53" t="s">
        <v>412</v>
      </c>
      <c r="M62" s="53" t="s">
        <v>532</v>
      </c>
      <c r="N62" s="53" t="s">
        <v>409</v>
      </c>
      <c r="O62" s="53" t="s">
        <v>410</v>
      </c>
      <c r="P62" s="53"/>
    </row>
    <row r="63" customFormat="1" spans="2:16">
      <c r="B63" s="39"/>
      <c r="C63" s="37" t="s">
        <v>217</v>
      </c>
      <c r="D63" s="37" t="s">
        <v>403</v>
      </c>
      <c r="E63" s="37" t="s">
        <v>533</v>
      </c>
      <c r="F63" s="37">
        <v>60590627</v>
      </c>
      <c r="G63" s="38">
        <v>106.7</v>
      </c>
      <c r="H63" s="38">
        <v>106.7</v>
      </c>
      <c r="I63" s="52"/>
      <c r="J63" s="37" t="s">
        <v>534</v>
      </c>
      <c r="K63" s="54" t="s">
        <v>406</v>
      </c>
      <c r="L63" s="54" t="s">
        <v>416</v>
      </c>
      <c r="M63" s="54" t="s">
        <v>535</v>
      </c>
      <c r="N63" s="54" t="s">
        <v>418</v>
      </c>
      <c r="O63" s="54">
        <v>60</v>
      </c>
      <c r="P63" s="54" t="s">
        <v>419</v>
      </c>
    </row>
    <row r="64" customFormat="1" spans="2:16">
      <c r="B64" s="39"/>
      <c r="C64" s="39"/>
      <c r="D64" s="39"/>
      <c r="E64" s="39"/>
      <c r="F64" s="39"/>
      <c r="G64" s="40"/>
      <c r="H64" s="40"/>
      <c r="I64" s="52"/>
      <c r="J64" s="39"/>
      <c r="K64" s="54" t="s">
        <v>406</v>
      </c>
      <c r="L64" s="54" t="s">
        <v>407</v>
      </c>
      <c r="M64" s="54" t="s">
        <v>536</v>
      </c>
      <c r="N64" s="54" t="s">
        <v>418</v>
      </c>
      <c r="O64" s="54">
        <v>80</v>
      </c>
      <c r="P64" s="54" t="s">
        <v>429</v>
      </c>
    </row>
    <row r="65" customFormat="1" spans="2:16">
      <c r="B65" s="39"/>
      <c r="C65" s="39"/>
      <c r="D65" s="39"/>
      <c r="E65" s="39"/>
      <c r="F65" s="39"/>
      <c r="G65" s="40"/>
      <c r="H65" s="40"/>
      <c r="I65" s="52"/>
      <c r="J65" s="39"/>
      <c r="K65" s="54" t="s">
        <v>406</v>
      </c>
      <c r="L65" s="54" t="s">
        <v>433</v>
      </c>
      <c r="M65" s="54" t="s">
        <v>537</v>
      </c>
      <c r="N65" s="54" t="s">
        <v>428</v>
      </c>
      <c r="O65" s="54">
        <v>12</v>
      </c>
      <c r="P65" s="54" t="s">
        <v>449</v>
      </c>
    </row>
    <row r="66" customFormat="1" spans="2:16">
      <c r="B66" s="39"/>
      <c r="C66" s="39"/>
      <c r="D66" s="39"/>
      <c r="E66" s="39"/>
      <c r="F66" s="39"/>
      <c r="G66" s="40"/>
      <c r="H66" s="40"/>
      <c r="I66" s="52"/>
      <c r="J66" s="39"/>
      <c r="K66" s="54" t="s">
        <v>460</v>
      </c>
      <c r="L66" s="54" t="s">
        <v>502</v>
      </c>
      <c r="M66" s="54" t="s">
        <v>538</v>
      </c>
      <c r="N66" s="54" t="s">
        <v>539</v>
      </c>
      <c r="O66" s="54">
        <v>50</v>
      </c>
      <c r="P66" s="54" t="s">
        <v>505</v>
      </c>
    </row>
    <row r="67" customFormat="1" ht="21.6" spans="2:16">
      <c r="B67" s="39"/>
      <c r="C67" s="39"/>
      <c r="D67" s="39"/>
      <c r="E67" s="39"/>
      <c r="F67" s="39"/>
      <c r="G67" s="40"/>
      <c r="H67" s="40"/>
      <c r="I67" s="52"/>
      <c r="J67" s="39"/>
      <c r="K67" s="54" t="s">
        <v>411</v>
      </c>
      <c r="L67" s="54" t="s">
        <v>412</v>
      </c>
      <c r="M67" s="54" t="s">
        <v>540</v>
      </c>
      <c r="N67" s="54" t="s">
        <v>418</v>
      </c>
      <c r="O67" s="54">
        <v>60</v>
      </c>
      <c r="P67" s="54" t="s">
        <v>419</v>
      </c>
    </row>
    <row r="68" customFormat="1" ht="21.6" spans="2:16">
      <c r="B68" s="39"/>
      <c r="C68" s="39"/>
      <c r="D68" s="39"/>
      <c r="E68" s="39"/>
      <c r="F68" s="39"/>
      <c r="G68" s="40"/>
      <c r="H68" s="40"/>
      <c r="I68" s="52"/>
      <c r="J68" s="39"/>
      <c r="K68" s="54" t="s">
        <v>490</v>
      </c>
      <c r="L68" s="54" t="s">
        <v>491</v>
      </c>
      <c r="M68" s="54" t="s">
        <v>541</v>
      </c>
      <c r="N68" s="54" t="s">
        <v>418</v>
      </c>
      <c r="O68" s="54">
        <v>90</v>
      </c>
      <c r="P68" s="54" t="s">
        <v>429</v>
      </c>
    </row>
    <row r="69" customFormat="1" ht="26" customHeight="1" spans="2:16">
      <c r="B69" s="39"/>
      <c r="C69" s="37" t="s">
        <v>219</v>
      </c>
      <c r="D69" s="37" t="s">
        <v>403</v>
      </c>
      <c r="E69" s="37" t="s">
        <v>542</v>
      </c>
      <c r="F69" s="37">
        <v>60500248</v>
      </c>
      <c r="G69" s="38">
        <v>159</v>
      </c>
      <c r="H69" s="38">
        <v>159</v>
      </c>
      <c r="I69" s="52"/>
      <c r="J69" s="42" t="s">
        <v>543</v>
      </c>
      <c r="K69" s="54" t="s">
        <v>411</v>
      </c>
      <c r="L69" s="54" t="s">
        <v>412</v>
      </c>
      <c r="M69" s="54" t="s">
        <v>544</v>
      </c>
      <c r="N69" s="54" t="s">
        <v>428</v>
      </c>
      <c r="O69" s="54">
        <v>100</v>
      </c>
      <c r="P69" s="54" t="s">
        <v>429</v>
      </c>
    </row>
    <row r="70" customFormat="1" ht="26" customHeight="1" spans="2:16">
      <c r="B70" s="39"/>
      <c r="C70" s="39"/>
      <c r="D70" s="39"/>
      <c r="E70" s="39"/>
      <c r="F70" s="39"/>
      <c r="G70" s="40"/>
      <c r="H70" s="40"/>
      <c r="I70" s="52"/>
      <c r="J70" s="47"/>
      <c r="K70" s="54" t="s">
        <v>406</v>
      </c>
      <c r="L70" s="54" t="s">
        <v>416</v>
      </c>
      <c r="M70" s="54" t="s">
        <v>545</v>
      </c>
      <c r="N70" s="54" t="s">
        <v>428</v>
      </c>
      <c r="O70" s="54">
        <v>98</v>
      </c>
      <c r="P70" s="54" t="s">
        <v>546</v>
      </c>
    </row>
    <row r="71" customFormat="1" ht="26" customHeight="1" spans="2:16">
      <c r="B71" s="39"/>
      <c r="C71" s="39"/>
      <c r="D71" s="39"/>
      <c r="E71" s="39"/>
      <c r="F71" s="39"/>
      <c r="G71" s="40"/>
      <c r="H71" s="40"/>
      <c r="I71" s="52"/>
      <c r="J71" s="44"/>
      <c r="K71" s="54" t="s">
        <v>411</v>
      </c>
      <c r="L71" s="54" t="s">
        <v>412</v>
      </c>
      <c r="M71" s="54" t="s">
        <v>547</v>
      </c>
      <c r="N71" s="54" t="s">
        <v>428</v>
      </c>
      <c r="O71" s="54">
        <v>100</v>
      </c>
      <c r="P71" s="54" t="s">
        <v>429</v>
      </c>
    </row>
    <row r="72" customFormat="1" ht="20" customHeight="1" spans="2:16">
      <c r="B72" s="39"/>
      <c r="C72" s="37" t="s">
        <v>220</v>
      </c>
      <c r="D72" s="37" t="s">
        <v>403</v>
      </c>
      <c r="E72" s="37" t="s">
        <v>542</v>
      </c>
      <c r="F72" s="37">
        <v>60500248</v>
      </c>
      <c r="G72" s="38">
        <v>115</v>
      </c>
      <c r="H72" s="38">
        <v>115</v>
      </c>
      <c r="I72" s="52"/>
      <c r="J72" s="42" t="s">
        <v>548</v>
      </c>
      <c r="K72" s="54" t="s">
        <v>411</v>
      </c>
      <c r="L72" s="54" t="s">
        <v>412</v>
      </c>
      <c r="M72" s="54" t="s">
        <v>549</v>
      </c>
      <c r="N72" s="54" t="s">
        <v>418</v>
      </c>
      <c r="O72" s="54">
        <v>100</v>
      </c>
      <c r="P72" s="54" t="s">
        <v>429</v>
      </c>
    </row>
    <row r="73" customFormat="1" ht="27" customHeight="1" spans="2:16">
      <c r="B73" s="39"/>
      <c r="C73" s="39"/>
      <c r="D73" s="39"/>
      <c r="E73" s="39"/>
      <c r="F73" s="39"/>
      <c r="G73" s="40"/>
      <c r="H73" s="40"/>
      <c r="I73" s="52"/>
      <c r="J73" s="44"/>
      <c r="K73" s="54" t="s">
        <v>406</v>
      </c>
      <c r="L73" s="54" t="s">
        <v>416</v>
      </c>
      <c r="M73" s="54" t="s">
        <v>550</v>
      </c>
      <c r="N73" s="54" t="s">
        <v>418</v>
      </c>
      <c r="O73" s="54">
        <v>100</v>
      </c>
      <c r="P73" s="54" t="s">
        <v>429</v>
      </c>
    </row>
    <row r="74" customFormat="1" ht="33" customHeight="1" spans="2:17">
      <c r="B74" s="39"/>
      <c r="C74" s="37" t="s">
        <v>221</v>
      </c>
      <c r="D74" s="37" t="s">
        <v>403</v>
      </c>
      <c r="E74" s="41" t="s">
        <v>551</v>
      </c>
      <c r="F74" s="37">
        <v>80865801</v>
      </c>
      <c r="G74" s="38">
        <v>50</v>
      </c>
      <c r="H74" s="38">
        <v>50</v>
      </c>
      <c r="I74" s="52"/>
      <c r="J74" s="37" t="s">
        <v>552</v>
      </c>
      <c r="K74" s="54" t="s">
        <v>406</v>
      </c>
      <c r="L74" s="54" t="s">
        <v>416</v>
      </c>
      <c r="M74" s="54" t="s">
        <v>553</v>
      </c>
      <c r="N74" s="54" t="s">
        <v>418</v>
      </c>
      <c r="O74" s="54">
        <v>100</v>
      </c>
      <c r="P74" s="54"/>
      <c r="Q74" s="54"/>
    </row>
    <row r="75" customFormat="1" ht="21.6" spans="2:17">
      <c r="B75" s="39"/>
      <c r="C75" s="39"/>
      <c r="D75" s="39"/>
      <c r="E75" s="41"/>
      <c r="F75" s="39"/>
      <c r="G75" s="40"/>
      <c r="H75" s="40"/>
      <c r="I75" s="52"/>
      <c r="J75" s="39"/>
      <c r="K75" s="54" t="s">
        <v>411</v>
      </c>
      <c r="L75" s="54" t="s">
        <v>441</v>
      </c>
      <c r="M75" s="54" t="s">
        <v>554</v>
      </c>
      <c r="N75" s="54" t="s">
        <v>409</v>
      </c>
      <c r="O75" s="54" t="s">
        <v>443</v>
      </c>
      <c r="P75" s="54"/>
      <c r="Q75" s="54"/>
    </row>
    <row r="76" customFormat="1" spans="2:17">
      <c r="B76" s="39"/>
      <c r="C76" s="37" t="s">
        <v>222</v>
      </c>
      <c r="D76" s="37" t="s">
        <v>403</v>
      </c>
      <c r="E76" s="41" t="s">
        <v>551</v>
      </c>
      <c r="F76" s="37">
        <v>80865801</v>
      </c>
      <c r="G76" s="38">
        <v>404.5</v>
      </c>
      <c r="H76" s="38">
        <v>404.5</v>
      </c>
      <c r="I76" s="52"/>
      <c r="J76" s="42" t="s">
        <v>555</v>
      </c>
      <c r="K76" s="54" t="s">
        <v>406</v>
      </c>
      <c r="L76" s="54" t="s">
        <v>416</v>
      </c>
      <c r="M76" s="54" t="s">
        <v>556</v>
      </c>
      <c r="N76" s="54" t="s">
        <v>418</v>
      </c>
      <c r="O76" s="54">
        <v>100</v>
      </c>
      <c r="P76" s="54" t="s">
        <v>429</v>
      </c>
      <c r="Q76" s="54"/>
    </row>
    <row r="77" customFormat="1" ht="21.6" spans="2:16">
      <c r="B77" s="39"/>
      <c r="C77" s="39"/>
      <c r="D77" s="39"/>
      <c r="E77" s="41"/>
      <c r="F77" s="39"/>
      <c r="G77" s="40"/>
      <c r="H77" s="40"/>
      <c r="I77" s="52"/>
      <c r="J77" s="44"/>
      <c r="K77" s="54" t="s">
        <v>411</v>
      </c>
      <c r="L77" s="54" t="s">
        <v>441</v>
      </c>
      <c r="M77" s="54" t="s">
        <v>557</v>
      </c>
      <c r="N77" s="54" t="s">
        <v>409</v>
      </c>
      <c r="O77" s="54" t="s">
        <v>443</v>
      </c>
      <c r="P77" s="54"/>
    </row>
    <row r="78" customFormat="1" spans="2:16">
      <c r="B78" s="39"/>
      <c r="C78" s="37" t="s">
        <v>223</v>
      </c>
      <c r="D78" s="37" t="s">
        <v>403</v>
      </c>
      <c r="E78" s="37" t="s">
        <v>423</v>
      </c>
      <c r="F78" s="37">
        <v>60503297</v>
      </c>
      <c r="G78" s="38">
        <v>50</v>
      </c>
      <c r="H78" s="38">
        <v>50</v>
      </c>
      <c r="I78" s="52"/>
      <c r="J78" s="37" t="s">
        <v>558</v>
      </c>
      <c r="K78" s="54" t="s">
        <v>406</v>
      </c>
      <c r="L78" s="54" t="s">
        <v>433</v>
      </c>
      <c r="M78" s="54" t="s">
        <v>559</v>
      </c>
      <c r="N78" s="54" t="s">
        <v>409</v>
      </c>
      <c r="O78" s="54" t="s">
        <v>443</v>
      </c>
      <c r="P78" s="54"/>
    </row>
    <row r="79" customFormat="1" ht="24" customHeight="1" spans="2:16">
      <c r="B79" s="39"/>
      <c r="C79" s="39"/>
      <c r="D79" s="39"/>
      <c r="E79" s="39"/>
      <c r="F79" s="39"/>
      <c r="G79" s="40"/>
      <c r="H79" s="40"/>
      <c r="I79" s="52"/>
      <c r="J79" s="39"/>
      <c r="K79" s="54" t="s">
        <v>411</v>
      </c>
      <c r="L79" s="54" t="s">
        <v>426</v>
      </c>
      <c r="M79" s="54" t="s">
        <v>560</v>
      </c>
      <c r="N79" s="54" t="s">
        <v>409</v>
      </c>
      <c r="O79" s="54" t="s">
        <v>443</v>
      </c>
      <c r="P79" s="54"/>
    </row>
    <row r="80" customFormat="1" ht="21" customHeight="1" spans="2:16">
      <c r="B80" s="39"/>
      <c r="C80" s="37" t="s">
        <v>225</v>
      </c>
      <c r="D80" s="37" t="s">
        <v>403</v>
      </c>
      <c r="E80" s="41" t="s">
        <v>511</v>
      </c>
      <c r="F80" s="37">
        <v>13521024601</v>
      </c>
      <c r="G80" s="38">
        <v>219.788</v>
      </c>
      <c r="H80" s="38">
        <v>219.788</v>
      </c>
      <c r="I80" s="52"/>
      <c r="J80" s="37" t="s">
        <v>561</v>
      </c>
      <c r="K80" s="54" t="s">
        <v>406</v>
      </c>
      <c r="L80" s="54" t="s">
        <v>407</v>
      </c>
      <c r="M80" s="54" t="s">
        <v>562</v>
      </c>
      <c r="N80" s="54" t="s">
        <v>418</v>
      </c>
      <c r="O80" s="54">
        <v>90</v>
      </c>
      <c r="P80" s="54" t="s">
        <v>429</v>
      </c>
    </row>
    <row r="81" customFormat="1" ht="21" customHeight="1" spans="2:16">
      <c r="B81" s="39"/>
      <c r="C81" s="39"/>
      <c r="D81" s="39"/>
      <c r="E81" s="41"/>
      <c r="F81" s="39"/>
      <c r="G81" s="40"/>
      <c r="H81" s="40"/>
      <c r="I81" s="52"/>
      <c r="J81" s="39"/>
      <c r="K81" s="54" t="s">
        <v>411</v>
      </c>
      <c r="L81" s="54" t="s">
        <v>412</v>
      </c>
      <c r="M81" s="54" t="s">
        <v>563</v>
      </c>
      <c r="N81" s="54" t="s">
        <v>418</v>
      </c>
      <c r="O81" s="54">
        <v>90</v>
      </c>
      <c r="P81" s="54" t="s">
        <v>429</v>
      </c>
    </row>
    <row r="82" customFormat="1" spans="2:16">
      <c r="B82" s="39"/>
      <c r="C82" s="37" t="s">
        <v>226</v>
      </c>
      <c r="D82" s="37" t="s">
        <v>403</v>
      </c>
      <c r="E82" s="41" t="s">
        <v>564</v>
      </c>
      <c r="F82" s="37">
        <v>60509207</v>
      </c>
      <c r="G82" s="38">
        <v>733.95</v>
      </c>
      <c r="H82" s="38">
        <v>733.95</v>
      </c>
      <c r="I82" s="52"/>
      <c r="J82" s="37" t="s">
        <v>565</v>
      </c>
      <c r="K82" s="54" t="s">
        <v>406</v>
      </c>
      <c r="L82" s="54" t="s">
        <v>416</v>
      </c>
      <c r="M82" s="54" t="s">
        <v>556</v>
      </c>
      <c r="N82" s="54" t="s">
        <v>418</v>
      </c>
      <c r="O82" s="54">
        <v>100</v>
      </c>
      <c r="P82" s="54" t="s">
        <v>429</v>
      </c>
    </row>
    <row r="83" customFormat="1" ht="21.6" spans="2:16">
      <c r="B83" s="39"/>
      <c r="C83" s="39"/>
      <c r="D83" s="39"/>
      <c r="E83" s="41"/>
      <c r="F83" s="39"/>
      <c r="G83" s="40"/>
      <c r="H83" s="40"/>
      <c r="I83" s="52"/>
      <c r="J83" s="39"/>
      <c r="K83" s="54" t="s">
        <v>411</v>
      </c>
      <c r="L83" s="54" t="s">
        <v>441</v>
      </c>
      <c r="M83" s="54" t="s">
        <v>557</v>
      </c>
      <c r="N83" s="54" t="s">
        <v>409</v>
      </c>
      <c r="O83" s="54" t="s">
        <v>443</v>
      </c>
      <c r="P83" s="54"/>
    </row>
    <row r="84" customFormat="1" spans="2:16">
      <c r="B84" s="39"/>
      <c r="C84" s="37" t="s">
        <v>232</v>
      </c>
      <c r="D84" s="42" t="s">
        <v>403</v>
      </c>
      <c r="E84" s="42" t="s">
        <v>566</v>
      </c>
      <c r="F84" s="42">
        <v>60500746</v>
      </c>
      <c r="G84" s="38">
        <v>65</v>
      </c>
      <c r="H84" s="38">
        <v>65</v>
      </c>
      <c r="I84" s="52"/>
      <c r="J84" s="42" t="s">
        <v>567</v>
      </c>
      <c r="K84" s="54" t="s">
        <v>406</v>
      </c>
      <c r="L84" s="54" t="s">
        <v>407</v>
      </c>
      <c r="M84" s="54" t="s">
        <v>568</v>
      </c>
      <c r="N84" s="54" t="s">
        <v>418</v>
      </c>
      <c r="O84" s="54">
        <v>100</v>
      </c>
      <c r="P84" s="54" t="s">
        <v>429</v>
      </c>
    </row>
    <row r="85" customFormat="1" ht="21.6" spans="2:16">
      <c r="B85" s="39"/>
      <c r="C85" s="39"/>
      <c r="D85" s="44"/>
      <c r="E85" s="44"/>
      <c r="F85" s="44"/>
      <c r="G85" s="40"/>
      <c r="H85" s="40"/>
      <c r="I85" s="52"/>
      <c r="J85" s="44"/>
      <c r="K85" s="54" t="s">
        <v>411</v>
      </c>
      <c r="L85" s="54" t="s">
        <v>412</v>
      </c>
      <c r="M85" s="54" t="s">
        <v>569</v>
      </c>
      <c r="N85" s="54" t="s">
        <v>569</v>
      </c>
      <c r="O85" s="54" t="s">
        <v>409</v>
      </c>
      <c r="P85" s="54"/>
    </row>
    <row r="86" customFormat="1" spans="2:15">
      <c r="B86" s="39"/>
      <c r="C86" s="37" t="s">
        <v>234</v>
      </c>
      <c r="D86" s="37" t="s">
        <v>403</v>
      </c>
      <c r="E86" s="42" t="s">
        <v>566</v>
      </c>
      <c r="F86" s="42">
        <v>60500746</v>
      </c>
      <c r="G86" s="38">
        <v>60</v>
      </c>
      <c r="H86" s="38">
        <v>60</v>
      </c>
      <c r="I86" s="52"/>
      <c r="J86" s="37" t="s">
        <v>570</v>
      </c>
      <c r="K86" s="54" t="s">
        <v>406</v>
      </c>
      <c r="L86" s="54" t="s">
        <v>433</v>
      </c>
      <c r="M86" s="54" t="s">
        <v>571</v>
      </c>
      <c r="N86" s="54" t="s">
        <v>409</v>
      </c>
      <c r="O86" s="54" t="s">
        <v>443</v>
      </c>
    </row>
    <row r="87" customFormat="1" ht="21.6" spans="2:15">
      <c r="B87" s="39"/>
      <c r="C87" s="39"/>
      <c r="D87" s="39"/>
      <c r="E87" s="44"/>
      <c r="F87" s="44"/>
      <c r="G87" s="40"/>
      <c r="H87" s="40"/>
      <c r="I87" s="52"/>
      <c r="J87" s="39"/>
      <c r="K87" s="54" t="s">
        <v>411</v>
      </c>
      <c r="L87" s="54" t="s">
        <v>426</v>
      </c>
      <c r="M87" s="54" t="s">
        <v>572</v>
      </c>
      <c r="N87" s="54" t="s">
        <v>409</v>
      </c>
      <c r="O87" s="54" t="s">
        <v>443</v>
      </c>
    </row>
    <row r="88" customFormat="1" ht="30" customHeight="1" spans="2:15">
      <c r="B88" s="39"/>
      <c r="C88" s="37" t="s">
        <v>235</v>
      </c>
      <c r="D88" s="37" t="s">
        <v>403</v>
      </c>
      <c r="E88" s="37" t="s">
        <v>573</v>
      </c>
      <c r="F88" s="37">
        <v>80865801</v>
      </c>
      <c r="G88" s="38">
        <v>250</v>
      </c>
      <c r="H88" s="38">
        <v>250</v>
      </c>
      <c r="I88" s="52"/>
      <c r="J88" s="37" t="s">
        <v>574</v>
      </c>
      <c r="K88" s="54" t="s">
        <v>406</v>
      </c>
      <c r="L88" s="54" t="s">
        <v>433</v>
      </c>
      <c r="M88" s="54" t="s">
        <v>575</v>
      </c>
      <c r="N88" s="54" t="s">
        <v>409</v>
      </c>
      <c r="O88" s="54" t="s">
        <v>443</v>
      </c>
    </row>
    <row r="89" customFormat="1" ht="30" customHeight="1" spans="2:15">
      <c r="B89" s="39"/>
      <c r="C89" s="39"/>
      <c r="D89" s="39"/>
      <c r="E89" s="39"/>
      <c r="F89" s="39"/>
      <c r="G89" s="40"/>
      <c r="H89" s="40"/>
      <c r="I89" s="52"/>
      <c r="J89" s="39"/>
      <c r="K89" s="54" t="s">
        <v>411</v>
      </c>
      <c r="L89" s="54" t="s">
        <v>426</v>
      </c>
      <c r="M89" s="54" t="s">
        <v>576</v>
      </c>
      <c r="N89" s="54" t="s">
        <v>409</v>
      </c>
      <c r="O89" s="54" t="s">
        <v>443</v>
      </c>
    </row>
    <row r="90" customFormat="1" spans="2:16">
      <c r="B90" s="39"/>
      <c r="C90" s="37" t="s">
        <v>236</v>
      </c>
      <c r="D90" s="42" t="s">
        <v>403</v>
      </c>
      <c r="E90" s="42" t="s">
        <v>577</v>
      </c>
      <c r="F90" s="42">
        <v>13641288238</v>
      </c>
      <c r="G90" s="38">
        <v>341.15</v>
      </c>
      <c r="H90" s="38">
        <v>341.15</v>
      </c>
      <c r="I90" s="52"/>
      <c r="J90" s="42" t="s">
        <v>578</v>
      </c>
      <c r="K90" s="54" t="s">
        <v>406</v>
      </c>
      <c r="L90" s="54" t="s">
        <v>433</v>
      </c>
      <c r="M90" s="54" t="s">
        <v>579</v>
      </c>
      <c r="N90" s="54" t="s">
        <v>409</v>
      </c>
      <c r="O90" s="54" t="s">
        <v>580</v>
      </c>
      <c r="P90" s="54"/>
    </row>
    <row r="91" customFormat="1" ht="21.6" spans="2:16">
      <c r="B91" s="39"/>
      <c r="C91" s="39"/>
      <c r="D91" s="47"/>
      <c r="E91" s="47"/>
      <c r="F91" s="47"/>
      <c r="G91" s="40"/>
      <c r="H91" s="40"/>
      <c r="I91" s="52"/>
      <c r="J91" s="47"/>
      <c r="K91" s="54" t="s">
        <v>411</v>
      </c>
      <c r="L91" s="54" t="s">
        <v>426</v>
      </c>
      <c r="M91" s="54" t="s">
        <v>581</v>
      </c>
      <c r="N91" s="54" t="s">
        <v>409</v>
      </c>
      <c r="O91" s="54" t="s">
        <v>582</v>
      </c>
      <c r="P91" s="54"/>
    </row>
    <row r="92" customFormat="1" ht="21.6" spans="2:16">
      <c r="B92" s="39"/>
      <c r="C92" s="39"/>
      <c r="D92" s="47"/>
      <c r="E92" s="47"/>
      <c r="F92" s="47"/>
      <c r="G92" s="40"/>
      <c r="H92" s="40"/>
      <c r="I92" s="52"/>
      <c r="J92" s="47"/>
      <c r="K92" s="54" t="s">
        <v>406</v>
      </c>
      <c r="L92" s="54" t="s">
        <v>433</v>
      </c>
      <c r="M92" s="54" t="s">
        <v>583</v>
      </c>
      <c r="N92" s="54" t="s">
        <v>409</v>
      </c>
      <c r="O92" s="54" t="s">
        <v>584</v>
      </c>
      <c r="P92" s="54"/>
    </row>
    <row r="93" customFormat="1" ht="21.6" spans="2:16">
      <c r="B93" s="39"/>
      <c r="C93" s="39"/>
      <c r="D93" s="44"/>
      <c r="E93" s="44"/>
      <c r="F93" s="44"/>
      <c r="G93" s="40"/>
      <c r="H93" s="40"/>
      <c r="I93" s="52"/>
      <c r="J93" s="44"/>
      <c r="K93" s="54" t="s">
        <v>411</v>
      </c>
      <c r="L93" s="54" t="s">
        <v>426</v>
      </c>
      <c r="M93" s="54" t="s">
        <v>585</v>
      </c>
      <c r="N93" s="54" t="s">
        <v>409</v>
      </c>
      <c r="O93" s="54" t="s">
        <v>586</v>
      </c>
      <c r="P93" s="54"/>
    </row>
    <row r="94" customFormat="1" ht="20" customHeight="1" spans="2:16">
      <c r="B94" s="39"/>
      <c r="C94" s="37" t="s">
        <v>238</v>
      </c>
      <c r="D94" s="37" t="s">
        <v>403</v>
      </c>
      <c r="E94" s="41" t="s">
        <v>587</v>
      </c>
      <c r="F94" s="42">
        <v>61580181</v>
      </c>
      <c r="G94" s="38">
        <v>252</v>
      </c>
      <c r="H94" s="38">
        <v>252</v>
      </c>
      <c r="I94" s="52"/>
      <c r="J94" s="37" t="s">
        <v>588</v>
      </c>
      <c r="K94" s="54" t="s">
        <v>406</v>
      </c>
      <c r="L94" s="54" t="s">
        <v>433</v>
      </c>
      <c r="M94" s="54" t="s">
        <v>537</v>
      </c>
      <c r="N94" s="54" t="s">
        <v>589</v>
      </c>
      <c r="O94" s="54">
        <v>90</v>
      </c>
      <c r="P94" s="54" t="s">
        <v>429</v>
      </c>
    </row>
    <row r="95" spans="2:16">
      <c r="B95" s="39"/>
      <c r="C95" s="39"/>
      <c r="D95" s="39"/>
      <c r="E95" s="41"/>
      <c r="F95" s="47"/>
      <c r="G95" s="40"/>
      <c r="H95" s="40"/>
      <c r="I95" s="52"/>
      <c r="J95" s="39"/>
      <c r="K95" s="54" t="s">
        <v>411</v>
      </c>
      <c r="L95" s="54" t="s">
        <v>590</v>
      </c>
      <c r="M95" s="54" t="s">
        <v>591</v>
      </c>
      <c r="N95" s="54" t="s">
        <v>409</v>
      </c>
      <c r="O95" s="54" t="s">
        <v>410</v>
      </c>
      <c r="P95" s="54"/>
    </row>
    <row r="96" customFormat="1" ht="20" customHeight="1" spans="2:16">
      <c r="B96" s="39"/>
      <c r="C96" s="37" t="s">
        <v>239</v>
      </c>
      <c r="D96" s="37" t="s">
        <v>403</v>
      </c>
      <c r="E96" s="41" t="s">
        <v>587</v>
      </c>
      <c r="F96" s="42">
        <v>61580181</v>
      </c>
      <c r="G96" s="38">
        <v>2944.62</v>
      </c>
      <c r="H96" s="38">
        <v>2944.62</v>
      </c>
      <c r="I96" s="52"/>
      <c r="J96" s="37" t="s">
        <v>592</v>
      </c>
      <c r="K96" s="54" t="s">
        <v>406</v>
      </c>
      <c r="L96" s="54" t="s">
        <v>433</v>
      </c>
      <c r="M96" s="54" t="s">
        <v>537</v>
      </c>
      <c r="N96" s="54" t="s">
        <v>589</v>
      </c>
      <c r="O96" s="54">
        <v>90</v>
      </c>
      <c r="P96" s="54" t="s">
        <v>429</v>
      </c>
    </row>
    <row r="97" customFormat="1" ht="20" customHeight="1" spans="2:16">
      <c r="B97" s="39"/>
      <c r="C97" s="39"/>
      <c r="D97" s="39"/>
      <c r="E97" s="41"/>
      <c r="F97" s="47"/>
      <c r="G97" s="40"/>
      <c r="H97" s="40"/>
      <c r="I97" s="52"/>
      <c r="J97" s="39"/>
      <c r="K97" s="54" t="s">
        <v>411</v>
      </c>
      <c r="L97" s="54" t="s">
        <v>590</v>
      </c>
      <c r="M97" s="54" t="s">
        <v>591</v>
      </c>
      <c r="N97" s="54" t="s">
        <v>409</v>
      </c>
      <c r="O97" s="54" t="s">
        <v>410</v>
      </c>
      <c r="P97" s="54"/>
    </row>
    <row r="98" customFormat="1" ht="20" customHeight="1" spans="2:16">
      <c r="B98" s="39"/>
      <c r="C98" s="37" t="s">
        <v>240</v>
      </c>
      <c r="D98" s="37" t="s">
        <v>403</v>
      </c>
      <c r="E98" s="41" t="s">
        <v>587</v>
      </c>
      <c r="F98" s="42">
        <v>61580181</v>
      </c>
      <c r="G98" s="38">
        <v>325.4</v>
      </c>
      <c r="H98" s="38">
        <v>325.4</v>
      </c>
      <c r="I98" s="52"/>
      <c r="J98" s="37" t="s">
        <v>593</v>
      </c>
      <c r="K98" s="54" t="s">
        <v>406</v>
      </c>
      <c r="L98" s="54" t="s">
        <v>416</v>
      </c>
      <c r="M98" s="54" t="s">
        <v>594</v>
      </c>
      <c r="N98" s="54" t="s">
        <v>428</v>
      </c>
      <c r="O98" s="54">
        <v>3000</v>
      </c>
      <c r="P98" s="54" t="s">
        <v>595</v>
      </c>
    </row>
    <row r="99" customFormat="1" ht="20" customHeight="1" spans="2:16">
      <c r="B99" s="39"/>
      <c r="C99" s="39"/>
      <c r="D99" s="39"/>
      <c r="E99" s="41"/>
      <c r="F99" s="47"/>
      <c r="G99" s="40"/>
      <c r="H99" s="40"/>
      <c r="I99" s="52"/>
      <c r="J99" s="39"/>
      <c r="K99" s="54" t="s">
        <v>406</v>
      </c>
      <c r="L99" s="54" t="s">
        <v>433</v>
      </c>
      <c r="M99" s="54" t="s">
        <v>596</v>
      </c>
      <c r="N99" s="54" t="s">
        <v>409</v>
      </c>
      <c r="O99" s="54" t="s">
        <v>410</v>
      </c>
      <c r="P99" s="54"/>
    </row>
    <row r="100" customFormat="1" ht="20" customHeight="1" spans="2:16">
      <c r="B100" s="39"/>
      <c r="C100" s="39"/>
      <c r="D100" s="39"/>
      <c r="E100" s="41"/>
      <c r="F100" s="47"/>
      <c r="G100" s="40"/>
      <c r="H100" s="40"/>
      <c r="I100" s="52"/>
      <c r="J100" s="39"/>
      <c r="K100" s="54" t="s">
        <v>411</v>
      </c>
      <c r="L100" s="54" t="s">
        <v>590</v>
      </c>
      <c r="M100" s="54" t="s">
        <v>597</v>
      </c>
      <c r="N100" s="54" t="s">
        <v>409</v>
      </c>
      <c r="O100" s="54" t="s">
        <v>410</v>
      </c>
      <c r="P100" s="54"/>
    </row>
    <row r="101" customFormat="1" ht="20" customHeight="1" spans="2:16">
      <c r="B101" s="39"/>
      <c r="C101" s="37" t="s">
        <v>241</v>
      </c>
      <c r="D101" s="42" t="s">
        <v>403</v>
      </c>
      <c r="E101" s="42" t="s">
        <v>598</v>
      </c>
      <c r="F101" s="42">
        <v>18610107755</v>
      </c>
      <c r="G101" s="46">
        <v>400</v>
      </c>
      <c r="H101" s="46">
        <v>400</v>
      </c>
      <c r="I101" s="46"/>
      <c r="J101" s="42" t="s">
        <v>599</v>
      </c>
      <c r="K101" s="54" t="s">
        <v>406</v>
      </c>
      <c r="L101" s="54" t="s">
        <v>433</v>
      </c>
      <c r="M101" s="54" t="s">
        <v>600</v>
      </c>
      <c r="N101" s="54" t="s">
        <v>409</v>
      </c>
      <c r="O101" s="54" t="s">
        <v>410</v>
      </c>
      <c r="P101" s="54"/>
    </row>
    <row r="102" customFormat="1" ht="20" customHeight="1" spans="2:16">
      <c r="B102" s="39"/>
      <c r="C102" s="39"/>
      <c r="D102" s="44"/>
      <c r="E102" s="44"/>
      <c r="F102" s="44"/>
      <c r="G102" s="49"/>
      <c r="H102" s="49"/>
      <c r="I102" s="49"/>
      <c r="J102" s="44"/>
      <c r="K102" s="54" t="s">
        <v>411</v>
      </c>
      <c r="L102" s="54" t="s">
        <v>412</v>
      </c>
      <c r="M102" s="54" t="s">
        <v>601</v>
      </c>
      <c r="N102" s="54" t="s">
        <v>409</v>
      </c>
      <c r="O102" s="54" t="s">
        <v>410</v>
      </c>
      <c r="P102" s="54"/>
    </row>
    <row r="103" customFormat="1" ht="20" customHeight="1" spans="2:16">
      <c r="B103" s="39"/>
      <c r="C103" s="37" t="s">
        <v>243</v>
      </c>
      <c r="D103" s="37" t="s">
        <v>403</v>
      </c>
      <c r="E103" s="41" t="s">
        <v>602</v>
      </c>
      <c r="F103" s="42">
        <v>60507175</v>
      </c>
      <c r="G103" s="38">
        <v>140</v>
      </c>
      <c r="H103" s="38">
        <v>140</v>
      </c>
      <c r="I103" s="52"/>
      <c r="J103" s="37" t="s">
        <v>603</v>
      </c>
      <c r="K103" s="54" t="s">
        <v>406</v>
      </c>
      <c r="L103" s="54" t="s">
        <v>416</v>
      </c>
      <c r="M103" s="54" t="s">
        <v>604</v>
      </c>
      <c r="N103" s="54" t="s">
        <v>428</v>
      </c>
      <c r="O103" s="54">
        <v>4</v>
      </c>
      <c r="P103" s="54" t="s">
        <v>605</v>
      </c>
    </row>
    <row r="104" customFormat="1" ht="20" customHeight="1" spans="2:16">
      <c r="B104" s="39"/>
      <c r="C104" s="39"/>
      <c r="D104" s="39"/>
      <c r="E104" s="41"/>
      <c r="F104" s="47"/>
      <c r="G104" s="40"/>
      <c r="H104" s="40"/>
      <c r="I104" s="52"/>
      <c r="J104" s="39"/>
      <c r="K104" s="54" t="s">
        <v>406</v>
      </c>
      <c r="L104" s="54" t="s">
        <v>407</v>
      </c>
      <c r="M104" s="54" t="s">
        <v>606</v>
      </c>
      <c r="N104" s="54" t="s">
        <v>409</v>
      </c>
      <c r="O104" s="54" t="s">
        <v>607</v>
      </c>
      <c r="P104" s="54"/>
    </row>
    <row r="105" customFormat="1" ht="20" customHeight="1" spans="2:16">
      <c r="B105" s="39"/>
      <c r="C105" s="39"/>
      <c r="D105" s="39"/>
      <c r="E105" s="41"/>
      <c r="F105" s="47"/>
      <c r="G105" s="40"/>
      <c r="H105" s="40"/>
      <c r="I105" s="52"/>
      <c r="J105" s="39"/>
      <c r="K105" s="54" t="s">
        <v>406</v>
      </c>
      <c r="L105" s="54" t="s">
        <v>433</v>
      </c>
      <c r="M105" s="54" t="s">
        <v>608</v>
      </c>
      <c r="N105" s="54" t="s">
        <v>409</v>
      </c>
      <c r="O105" s="54" t="s">
        <v>609</v>
      </c>
      <c r="P105" s="54"/>
    </row>
    <row r="106" customFormat="1" ht="20" customHeight="1" spans="2:16">
      <c r="B106" s="39"/>
      <c r="C106" s="39"/>
      <c r="D106" s="39"/>
      <c r="E106" s="41"/>
      <c r="F106" s="47"/>
      <c r="G106" s="40"/>
      <c r="H106" s="40"/>
      <c r="I106" s="52"/>
      <c r="J106" s="39"/>
      <c r="K106" s="54" t="s">
        <v>411</v>
      </c>
      <c r="L106" s="54" t="s">
        <v>412</v>
      </c>
      <c r="M106" s="54" t="s">
        <v>610</v>
      </c>
      <c r="N106" s="54" t="s">
        <v>409</v>
      </c>
      <c r="O106" s="54" t="s">
        <v>611</v>
      </c>
      <c r="P106" s="54"/>
    </row>
    <row r="107" customFormat="1" ht="27" customHeight="1" spans="2:16">
      <c r="B107" s="39"/>
      <c r="C107" s="37" t="s">
        <v>244</v>
      </c>
      <c r="D107" s="37" t="s">
        <v>403</v>
      </c>
      <c r="E107" s="41" t="s">
        <v>612</v>
      </c>
      <c r="F107" s="42">
        <v>13051089333</v>
      </c>
      <c r="G107" s="38">
        <v>89.3</v>
      </c>
      <c r="H107" s="38">
        <v>89.3</v>
      </c>
      <c r="I107" s="52"/>
      <c r="J107" s="43" t="s">
        <v>613</v>
      </c>
      <c r="K107" s="54" t="s">
        <v>406</v>
      </c>
      <c r="L107" s="54" t="s">
        <v>433</v>
      </c>
      <c r="M107" s="54" t="s">
        <v>614</v>
      </c>
      <c r="N107" s="54" t="s">
        <v>409</v>
      </c>
      <c r="O107" s="54" t="s">
        <v>615</v>
      </c>
      <c r="P107" s="54"/>
    </row>
    <row r="108" customFormat="1" ht="27" customHeight="1" spans="2:16">
      <c r="B108" s="39"/>
      <c r="C108" s="39"/>
      <c r="D108" s="39"/>
      <c r="E108" s="41"/>
      <c r="F108" s="47"/>
      <c r="G108" s="40"/>
      <c r="H108" s="40"/>
      <c r="I108" s="52"/>
      <c r="J108" s="45"/>
      <c r="K108" s="54" t="s">
        <v>411</v>
      </c>
      <c r="L108" s="54" t="s">
        <v>412</v>
      </c>
      <c r="M108" s="54" t="s">
        <v>616</v>
      </c>
      <c r="N108" s="54" t="s">
        <v>409</v>
      </c>
      <c r="O108" s="54" t="s">
        <v>617</v>
      </c>
      <c r="P108" s="54"/>
    </row>
    <row r="109" customFormat="1" ht="20" customHeight="1" spans="2:16">
      <c r="B109" s="39"/>
      <c r="C109" s="37" t="s">
        <v>245</v>
      </c>
      <c r="D109" s="37" t="s">
        <v>403</v>
      </c>
      <c r="E109" s="41" t="s">
        <v>618</v>
      </c>
      <c r="F109" s="42">
        <v>60507175</v>
      </c>
      <c r="G109" s="38">
        <v>50</v>
      </c>
      <c r="H109" s="38">
        <v>50</v>
      </c>
      <c r="I109" s="52"/>
      <c r="J109" s="37" t="s">
        <v>619</v>
      </c>
      <c r="K109" s="54" t="s">
        <v>406</v>
      </c>
      <c r="L109" s="54" t="s">
        <v>416</v>
      </c>
      <c r="M109" s="54" t="s">
        <v>620</v>
      </c>
      <c r="N109" s="54" t="s">
        <v>418</v>
      </c>
      <c r="O109" s="54">
        <v>36600</v>
      </c>
      <c r="P109" s="54" t="s">
        <v>621</v>
      </c>
    </row>
    <row r="110" customFormat="1" ht="20" customHeight="1" spans="2:16">
      <c r="B110" s="39"/>
      <c r="C110" s="39"/>
      <c r="D110" s="39"/>
      <c r="E110" s="41"/>
      <c r="F110" s="47"/>
      <c r="G110" s="40"/>
      <c r="H110" s="40"/>
      <c r="I110" s="52"/>
      <c r="J110" s="39"/>
      <c r="K110" s="54" t="s">
        <v>406</v>
      </c>
      <c r="L110" s="54" t="s">
        <v>433</v>
      </c>
      <c r="M110" s="54" t="s">
        <v>622</v>
      </c>
      <c r="N110" s="54" t="s">
        <v>428</v>
      </c>
      <c r="O110" s="54">
        <v>183</v>
      </c>
      <c r="P110" s="54" t="s">
        <v>489</v>
      </c>
    </row>
    <row r="111" customFormat="1" ht="20" customHeight="1" spans="2:16">
      <c r="B111" s="39"/>
      <c r="C111" s="39"/>
      <c r="D111" s="39"/>
      <c r="E111" s="41"/>
      <c r="F111" s="47"/>
      <c r="G111" s="40"/>
      <c r="H111" s="40"/>
      <c r="I111" s="52"/>
      <c r="J111" s="39"/>
      <c r="K111" s="54" t="s">
        <v>411</v>
      </c>
      <c r="L111" s="54" t="s">
        <v>590</v>
      </c>
      <c r="M111" s="54" t="s">
        <v>623</v>
      </c>
      <c r="N111" s="54" t="s">
        <v>418</v>
      </c>
      <c r="O111" s="54">
        <v>183</v>
      </c>
      <c r="P111" s="54" t="s">
        <v>489</v>
      </c>
    </row>
    <row r="112" customFormat="1" ht="20" customHeight="1" spans="2:16">
      <c r="B112" s="39"/>
      <c r="C112" s="39"/>
      <c r="D112" s="39"/>
      <c r="E112" s="41"/>
      <c r="F112" s="47"/>
      <c r="G112" s="40"/>
      <c r="H112" s="40"/>
      <c r="I112" s="52"/>
      <c r="J112" s="39"/>
      <c r="K112" s="54" t="s">
        <v>411</v>
      </c>
      <c r="L112" s="54" t="s">
        <v>426</v>
      </c>
      <c r="M112" s="54" t="s">
        <v>624</v>
      </c>
      <c r="N112" s="54" t="s">
        <v>428</v>
      </c>
      <c r="O112" s="54">
        <v>183</v>
      </c>
      <c r="P112" s="54" t="s">
        <v>489</v>
      </c>
    </row>
    <row r="113" customFormat="1" ht="20" customHeight="1" spans="2:16">
      <c r="B113" s="39"/>
      <c r="C113" s="37" t="s">
        <v>247</v>
      </c>
      <c r="D113" s="37" t="s">
        <v>403</v>
      </c>
      <c r="E113" s="62" t="s">
        <v>625</v>
      </c>
      <c r="F113" s="62">
        <v>60500835</v>
      </c>
      <c r="G113" s="38">
        <v>3500</v>
      </c>
      <c r="H113" s="38">
        <v>3500</v>
      </c>
      <c r="I113" s="52"/>
      <c r="J113" s="42" t="s">
        <v>626</v>
      </c>
      <c r="K113" s="54" t="s">
        <v>406</v>
      </c>
      <c r="L113" s="54" t="s">
        <v>416</v>
      </c>
      <c r="M113" s="54" t="s">
        <v>627</v>
      </c>
      <c r="N113" s="54" t="s">
        <v>428</v>
      </c>
      <c r="O113" s="54">
        <v>100</v>
      </c>
      <c r="P113" s="54" t="s">
        <v>429</v>
      </c>
    </row>
    <row r="114" spans="2:16">
      <c r="B114" s="39"/>
      <c r="C114" s="39"/>
      <c r="D114" s="39"/>
      <c r="E114" s="63"/>
      <c r="F114" s="63"/>
      <c r="G114" s="40"/>
      <c r="H114" s="40"/>
      <c r="I114" s="52"/>
      <c r="J114" s="44"/>
      <c r="K114" s="54" t="s">
        <v>411</v>
      </c>
      <c r="L114" s="54" t="s">
        <v>441</v>
      </c>
      <c r="M114" s="54" t="s">
        <v>628</v>
      </c>
      <c r="N114" s="54" t="s">
        <v>428</v>
      </c>
      <c r="O114" s="54">
        <v>100</v>
      </c>
      <c r="P114" s="54" t="s">
        <v>429</v>
      </c>
    </row>
    <row r="115" customFormat="1" ht="21.6" spans="2:16">
      <c r="B115" s="39"/>
      <c r="C115" s="39" t="s">
        <v>250</v>
      </c>
      <c r="D115" s="39" t="s">
        <v>403</v>
      </c>
      <c r="E115" s="62" t="s">
        <v>625</v>
      </c>
      <c r="F115" s="62">
        <v>60500835</v>
      </c>
      <c r="G115" s="40">
        <v>445</v>
      </c>
      <c r="H115" s="40">
        <v>445</v>
      </c>
      <c r="I115" s="52"/>
      <c r="J115" s="47" t="s">
        <v>629</v>
      </c>
      <c r="K115" s="54" t="s">
        <v>406</v>
      </c>
      <c r="L115" s="54" t="s">
        <v>407</v>
      </c>
      <c r="M115" s="54" t="s">
        <v>630</v>
      </c>
      <c r="N115" s="54" t="s">
        <v>409</v>
      </c>
      <c r="O115" s="54" t="s">
        <v>631</v>
      </c>
      <c r="P115" s="54"/>
    </row>
    <row r="116" customFormat="1" ht="21.6" spans="2:16">
      <c r="B116" s="39"/>
      <c r="C116" s="39"/>
      <c r="D116" s="39"/>
      <c r="E116" s="63"/>
      <c r="F116" s="63"/>
      <c r="G116" s="40"/>
      <c r="H116" s="40"/>
      <c r="I116" s="52"/>
      <c r="J116" s="44"/>
      <c r="K116" s="54" t="s">
        <v>411</v>
      </c>
      <c r="L116" s="54" t="s">
        <v>412</v>
      </c>
      <c r="M116" s="54" t="s">
        <v>632</v>
      </c>
      <c r="N116" s="54" t="s">
        <v>409</v>
      </c>
      <c r="O116" s="54" t="s">
        <v>633</v>
      </c>
      <c r="P116" s="54"/>
    </row>
    <row r="117" customFormat="1" spans="2:16">
      <c r="B117" s="39"/>
      <c r="C117" s="39" t="s">
        <v>251</v>
      </c>
      <c r="D117" s="39" t="s">
        <v>403</v>
      </c>
      <c r="E117" s="63" t="s">
        <v>634</v>
      </c>
      <c r="F117" s="63">
        <v>15600006070</v>
      </c>
      <c r="G117" s="40">
        <v>120</v>
      </c>
      <c r="H117" s="40">
        <v>120</v>
      </c>
      <c r="I117" s="52"/>
      <c r="J117" s="47" t="s">
        <v>635</v>
      </c>
      <c r="K117" s="54" t="s">
        <v>406</v>
      </c>
      <c r="L117" s="54" t="s">
        <v>433</v>
      </c>
      <c r="M117" s="54" t="s">
        <v>636</v>
      </c>
      <c r="N117" s="54" t="s">
        <v>409</v>
      </c>
      <c r="O117" s="54" t="s">
        <v>636</v>
      </c>
      <c r="P117" s="54"/>
    </row>
    <row r="118" customFormat="1" ht="21.6" spans="2:16">
      <c r="B118" s="39"/>
      <c r="C118" s="39"/>
      <c r="D118" s="39"/>
      <c r="E118" s="63"/>
      <c r="F118" s="63"/>
      <c r="G118" s="40"/>
      <c r="H118" s="40"/>
      <c r="I118" s="52"/>
      <c r="J118" s="44"/>
      <c r="K118" s="54" t="s">
        <v>411</v>
      </c>
      <c r="L118" s="54" t="s">
        <v>412</v>
      </c>
      <c r="M118" s="54" t="s">
        <v>637</v>
      </c>
      <c r="N118" s="54" t="s">
        <v>409</v>
      </c>
      <c r="O118" s="54" t="s">
        <v>637</v>
      </c>
      <c r="P118" s="54"/>
    </row>
    <row r="119" customFormat="1" spans="3:16">
      <c r="C119" s="39"/>
      <c r="D119" s="39"/>
      <c r="E119" s="63"/>
      <c r="F119" s="63"/>
      <c r="G119" s="40"/>
      <c r="H119" s="40"/>
      <c r="I119" s="52"/>
      <c r="J119" s="44"/>
      <c r="K119" s="54"/>
      <c r="L119" s="54"/>
      <c r="M119" s="54"/>
      <c r="N119" s="54"/>
      <c r="O119" s="54"/>
      <c r="P119" s="54"/>
    </row>
    <row r="120" customFormat="1" spans="3:16">
      <c r="C120" s="39"/>
      <c r="D120" s="39"/>
      <c r="E120" s="63"/>
      <c r="F120" s="63"/>
      <c r="G120" s="40"/>
      <c r="H120" s="40"/>
      <c r="I120" s="52"/>
      <c r="J120" s="44"/>
      <c r="K120" s="54"/>
      <c r="L120" s="54"/>
      <c r="M120" s="54"/>
      <c r="N120" s="54"/>
      <c r="O120" s="54"/>
      <c r="P120" s="54"/>
    </row>
  </sheetData>
  <mergeCells count="394">
    <mergeCell ref="B2:P2"/>
    <mergeCell ref="B3:C3"/>
    <mergeCell ref="O3:P3"/>
    <mergeCell ref="H4:I4"/>
    <mergeCell ref="B4:B5"/>
    <mergeCell ref="B6:B118"/>
    <mergeCell ref="C4:C5"/>
    <mergeCell ref="C6:C7"/>
    <mergeCell ref="C8:C10"/>
    <mergeCell ref="C11:C12"/>
    <mergeCell ref="C13:C15"/>
    <mergeCell ref="C16:C17"/>
    <mergeCell ref="C18:C19"/>
    <mergeCell ref="C20:C21"/>
    <mergeCell ref="C22:C23"/>
    <mergeCell ref="C24:C25"/>
    <mergeCell ref="C26:C27"/>
    <mergeCell ref="C28:C29"/>
    <mergeCell ref="C30:C32"/>
    <mergeCell ref="C33:C34"/>
    <mergeCell ref="C35:C36"/>
    <mergeCell ref="C37:C38"/>
    <mergeCell ref="C39:C41"/>
    <mergeCell ref="C42:C44"/>
    <mergeCell ref="C45:C46"/>
    <mergeCell ref="C47:C49"/>
    <mergeCell ref="C50:C51"/>
    <mergeCell ref="C52:C53"/>
    <mergeCell ref="C54:C55"/>
    <mergeCell ref="C56:C58"/>
    <mergeCell ref="C59:C60"/>
    <mergeCell ref="C61:C62"/>
    <mergeCell ref="C63:C68"/>
    <mergeCell ref="C69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3"/>
    <mergeCell ref="C94:C95"/>
    <mergeCell ref="C96:C97"/>
    <mergeCell ref="C98:C100"/>
    <mergeCell ref="C101:C102"/>
    <mergeCell ref="C103:C106"/>
    <mergeCell ref="C107:C108"/>
    <mergeCell ref="C109:C112"/>
    <mergeCell ref="C113:C114"/>
    <mergeCell ref="C115:C116"/>
    <mergeCell ref="C117:C118"/>
    <mergeCell ref="D4:D5"/>
    <mergeCell ref="D6:D7"/>
    <mergeCell ref="D8:D10"/>
    <mergeCell ref="D11:D12"/>
    <mergeCell ref="D13:D15"/>
    <mergeCell ref="D16:D17"/>
    <mergeCell ref="D18:D19"/>
    <mergeCell ref="D20:D21"/>
    <mergeCell ref="D22:D23"/>
    <mergeCell ref="D24:D25"/>
    <mergeCell ref="D26:D27"/>
    <mergeCell ref="D28:D29"/>
    <mergeCell ref="D30:D32"/>
    <mergeCell ref="D33:D34"/>
    <mergeCell ref="D35:D36"/>
    <mergeCell ref="D37:D38"/>
    <mergeCell ref="D39:D41"/>
    <mergeCell ref="D42:D44"/>
    <mergeCell ref="D45:D46"/>
    <mergeCell ref="D47:D49"/>
    <mergeCell ref="D50:D51"/>
    <mergeCell ref="D52:D53"/>
    <mergeCell ref="D54:D55"/>
    <mergeCell ref="D56:D58"/>
    <mergeCell ref="D59:D60"/>
    <mergeCell ref="D61:D62"/>
    <mergeCell ref="D63:D68"/>
    <mergeCell ref="D69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3"/>
    <mergeCell ref="D94:D95"/>
    <mergeCell ref="D96:D97"/>
    <mergeCell ref="D98:D100"/>
    <mergeCell ref="D101:D102"/>
    <mergeCell ref="D103:D106"/>
    <mergeCell ref="D107:D108"/>
    <mergeCell ref="D109:D112"/>
    <mergeCell ref="D113:D114"/>
    <mergeCell ref="D115:D116"/>
    <mergeCell ref="D117:D118"/>
    <mergeCell ref="E4:E5"/>
    <mergeCell ref="E6:E7"/>
    <mergeCell ref="E8:E10"/>
    <mergeCell ref="E11:E12"/>
    <mergeCell ref="E13:E15"/>
    <mergeCell ref="E16:E17"/>
    <mergeCell ref="E18:E19"/>
    <mergeCell ref="E20:E21"/>
    <mergeCell ref="E22:E23"/>
    <mergeCell ref="E24:E25"/>
    <mergeCell ref="E26:E27"/>
    <mergeCell ref="E28:E29"/>
    <mergeCell ref="E30:E32"/>
    <mergeCell ref="E33:E34"/>
    <mergeCell ref="E35:E36"/>
    <mergeCell ref="E37:E38"/>
    <mergeCell ref="E39:E41"/>
    <mergeCell ref="E42:E44"/>
    <mergeCell ref="E45:E46"/>
    <mergeCell ref="E47:E49"/>
    <mergeCell ref="E50:E51"/>
    <mergeCell ref="E52:E53"/>
    <mergeCell ref="E54:E55"/>
    <mergeCell ref="E56:E58"/>
    <mergeCell ref="E59:E60"/>
    <mergeCell ref="E61:E62"/>
    <mergeCell ref="E63:E68"/>
    <mergeCell ref="E69:E71"/>
    <mergeCell ref="E72:E73"/>
    <mergeCell ref="E74:E75"/>
    <mergeCell ref="E76:E77"/>
    <mergeCell ref="E78:E79"/>
    <mergeCell ref="E80:E81"/>
    <mergeCell ref="E82:E83"/>
    <mergeCell ref="E84:E85"/>
    <mergeCell ref="E86:E87"/>
    <mergeCell ref="E88:E89"/>
    <mergeCell ref="E90:E93"/>
    <mergeCell ref="E94:E95"/>
    <mergeCell ref="E96:E97"/>
    <mergeCell ref="E98:E100"/>
    <mergeCell ref="E101:E102"/>
    <mergeCell ref="E103:E106"/>
    <mergeCell ref="E107:E108"/>
    <mergeCell ref="E109:E112"/>
    <mergeCell ref="E113:E114"/>
    <mergeCell ref="E115:E116"/>
    <mergeCell ref="E117:E118"/>
    <mergeCell ref="F4:F5"/>
    <mergeCell ref="F6:F7"/>
    <mergeCell ref="F8:F10"/>
    <mergeCell ref="F11:F12"/>
    <mergeCell ref="F13:F15"/>
    <mergeCell ref="F16:F17"/>
    <mergeCell ref="F18:F19"/>
    <mergeCell ref="F20:F21"/>
    <mergeCell ref="F22:F23"/>
    <mergeCell ref="F24:F25"/>
    <mergeCell ref="F26:F27"/>
    <mergeCell ref="F28:F29"/>
    <mergeCell ref="F30:F32"/>
    <mergeCell ref="F33:F34"/>
    <mergeCell ref="F35:F36"/>
    <mergeCell ref="F37:F38"/>
    <mergeCell ref="F39:F41"/>
    <mergeCell ref="F42:F44"/>
    <mergeCell ref="F45:F46"/>
    <mergeCell ref="F47:F49"/>
    <mergeCell ref="F50:F51"/>
    <mergeCell ref="F52:F53"/>
    <mergeCell ref="F54:F55"/>
    <mergeCell ref="F56:F58"/>
    <mergeCell ref="F59:F60"/>
    <mergeCell ref="F61:F62"/>
    <mergeCell ref="F63:F68"/>
    <mergeCell ref="F69:F71"/>
    <mergeCell ref="F72:F73"/>
    <mergeCell ref="F74:F75"/>
    <mergeCell ref="F76:F77"/>
    <mergeCell ref="F78:F79"/>
    <mergeCell ref="F80:F81"/>
    <mergeCell ref="F82:F83"/>
    <mergeCell ref="F84:F85"/>
    <mergeCell ref="F86:F87"/>
    <mergeCell ref="F88:F89"/>
    <mergeCell ref="F90:F93"/>
    <mergeCell ref="F94:F95"/>
    <mergeCell ref="F96:F97"/>
    <mergeCell ref="F98:F100"/>
    <mergeCell ref="F101:F102"/>
    <mergeCell ref="F103:F106"/>
    <mergeCell ref="F107:F108"/>
    <mergeCell ref="F109:F112"/>
    <mergeCell ref="F113:F114"/>
    <mergeCell ref="F115:F116"/>
    <mergeCell ref="F117:F118"/>
    <mergeCell ref="G4:G5"/>
    <mergeCell ref="G6:G7"/>
    <mergeCell ref="G8:G10"/>
    <mergeCell ref="G11:G12"/>
    <mergeCell ref="G13:G15"/>
    <mergeCell ref="G16:G17"/>
    <mergeCell ref="G18:G19"/>
    <mergeCell ref="G20:G21"/>
    <mergeCell ref="G22:G23"/>
    <mergeCell ref="G24:G25"/>
    <mergeCell ref="G26:G27"/>
    <mergeCell ref="G28:G29"/>
    <mergeCell ref="G30:G32"/>
    <mergeCell ref="G33:G34"/>
    <mergeCell ref="G35:G36"/>
    <mergeCell ref="G37:G38"/>
    <mergeCell ref="G39:G41"/>
    <mergeCell ref="G42:G44"/>
    <mergeCell ref="G45:G46"/>
    <mergeCell ref="G47:G49"/>
    <mergeCell ref="G50:G51"/>
    <mergeCell ref="G52:G53"/>
    <mergeCell ref="G54:G55"/>
    <mergeCell ref="G56:G58"/>
    <mergeCell ref="G59:G60"/>
    <mergeCell ref="G61:G62"/>
    <mergeCell ref="G63:G68"/>
    <mergeCell ref="G69:G71"/>
    <mergeCell ref="G72:G73"/>
    <mergeCell ref="G74:G75"/>
    <mergeCell ref="G76:G77"/>
    <mergeCell ref="G78:G79"/>
    <mergeCell ref="G80:G81"/>
    <mergeCell ref="G82:G83"/>
    <mergeCell ref="G84:G85"/>
    <mergeCell ref="G86:G87"/>
    <mergeCell ref="G88:G89"/>
    <mergeCell ref="G90:G93"/>
    <mergeCell ref="G94:G95"/>
    <mergeCell ref="G96:G97"/>
    <mergeCell ref="G98:G100"/>
    <mergeCell ref="G101:G102"/>
    <mergeCell ref="G103:G106"/>
    <mergeCell ref="G107:G108"/>
    <mergeCell ref="G109:G112"/>
    <mergeCell ref="G113:G114"/>
    <mergeCell ref="G115:G116"/>
    <mergeCell ref="G117:G118"/>
    <mergeCell ref="H6:H7"/>
    <mergeCell ref="H8:H10"/>
    <mergeCell ref="H11:H12"/>
    <mergeCell ref="H13:H15"/>
    <mergeCell ref="H16:H17"/>
    <mergeCell ref="H18:H19"/>
    <mergeCell ref="H20:H21"/>
    <mergeCell ref="H22:H23"/>
    <mergeCell ref="H24:H25"/>
    <mergeCell ref="H26:H27"/>
    <mergeCell ref="H28:H29"/>
    <mergeCell ref="H30:H32"/>
    <mergeCell ref="H33:H34"/>
    <mergeCell ref="H35:H36"/>
    <mergeCell ref="H37:H38"/>
    <mergeCell ref="H39:H41"/>
    <mergeCell ref="H42:H44"/>
    <mergeCell ref="H45:H46"/>
    <mergeCell ref="H47:H49"/>
    <mergeCell ref="H50:H51"/>
    <mergeCell ref="H52:H53"/>
    <mergeCell ref="H54:H55"/>
    <mergeCell ref="H56:H58"/>
    <mergeCell ref="H59:H60"/>
    <mergeCell ref="H61:H62"/>
    <mergeCell ref="H63:H68"/>
    <mergeCell ref="H69:H71"/>
    <mergeCell ref="H72:H73"/>
    <mergeCell ref="H74:H75"/>
    <mergeCell ref="H76:H77"/>
    <mergeCell ref="H78:H79"/>
    <mergeCell ref="H80:H81"/>
    <mergeCell ref="H82:H83"/>
    <mergeCell ref="H84:H85"/>
    <mergeCell ref="H86:H87"/>
    <mergeCell ref="H88:H89"/>
    <mergeCell ref="H90:H93"/>
    <mergeCell ref="H94:H95"/>
    <mergeCell ref="H96:H97"/>
    <mergeCell ref="H98:H100"/>
    <mergeCell ref="H101:H102"/>
    <mergeCell ref="H103:H106"/>
    <mergeCell ref="H107:H108"/>
    <mergeCell ref="H109:H112"/>
    <mergeCell ref="H113:H114"/>
    <mergeCell ref="H115:H116"/>
    <mergeCell ref="H117:H118"/>
    <mergeCell ref="I6:I7"/>
    <mergeCell ref="I8:I10"/>
    <mergeCell ref="I11:I12"/>
    <mergeCell ref="I13:I15"/>
    <mergeCell ref="I16:I17"/>
    <mergeCell ref="I18:I19"/>
    <mergeCell ref="I20:I21"/>
    <mergeCell ref="I22:I23"/>
    <mergeCell ref="I24:I25"/>
    <mergeCell ref="I26:I27"/>
    <mergeCell ref="I28:I29"/>
    <mergeCell ref="I30:I32"/>
    <mergeCell ref="I33:I34"/>
    <mergeCell ref="I35:I36"/>
    <mergeCell ref="I37:I38"/>
    <mergeCell ref="I39:I41"/>
    <mergeCell ref="I42:I44"/>
    <mergeCell ref="I45:I46"/>
    <mergeCell ref="I47:I49"/>
    <mergeCell ref="I50:I51"/>
    <mergeCell ref="I52:I53"/>
    <mergeCell ref="I54:I55"/>
    <mergeCell ref="I56:I58"/>
    <mergeCell ref="I59:I60"/>
    <mergeCell ref="I61:I62"/>
    <mergeCell ref="I63:I68"/>
    <mergeCell ref="I69:I71"/>
    <mergeCell ref="I72:I73"/>
    <mergeCell ref="I74:I75"/>
    <mergeCell ref="I76:I77"/>
    <mergeCell ref="I78:I79"/>
    <mergeCell ref="I80:I81"/>
    <mergeCell ref="I82:I83"/>
    <mergeCell ref="I84:I85"/>
    <mergeCell ref="I86:I87"/>
    <mergeCell ref="I88:I89"/>
    <mergeCell ref="I90:I93"/>
    <mergeCell ref="I94:I95"/>
    <mergeCell ref="I96:I97"/>
    <mergeCell ref="I98:I100"/>
    <mergeCell ref="I101:I102"/>
    <mergeCell ref="I103:I106"/>
    <mergeCell ref="I107:I108"/>
    <mergeCell ref="I109:I112"/>
    <mergeCell ref="I113:I114"/>
    <mergeCell ref="I115:I116"/>
    <mergeCell ref="I117:I118"/>
    <mergeCell ref="J4:J5"/>
    <mergeCell ref="J6:J7"/>
    <mergeCell ref="J8:J10"/>
    <mergeCell ref="J11:J12"/>
    <mergeCell ref="J13:J15"/>
    <mergeCell ref="J16:J17"/>
    <mergeCell ref="J18:J19"/>
    <mergeCell ref="J20:J21"/>
    <mergeCell ref="J22:J23"/>
    <mergeCell ref="J24:J25"/>
    <mergeCell ref="J26:J27"/>
    <mergeCell ref="J28:J29"/>
    <mergeCell ref="J30:J32"/>
    <mergeCell ref="J33:J34"/>
    <mergeCell ref="J35:J36"/>
    <mergeCell ref="J37:J38"/>
    <mergeCell ref="J39:J41"/>
    <mergeCell ref="J42:J44"/>
    <mergeCell ref="J45:J46"/>
    <mergeCell ref="J47:J49"/>
    <mergeCell ref="J50:J51"/>
    <mergeCell ref="J52:J53"/>
    <mergeCell ref="J54:J55"/>
    <mergeCell ref="J56:J58"/>
    <mergeCell ref="J59:J60"/>
    <mergeCell ref="J61:J62"/>
    <mergeCell ref="J63:J68"/>
    <mergeCell ref="J69:J71"/>
    <mergeCell ref="J72:J73"/>
    <mergeCell ref="J74:J75"/>
    <mergeCell ref="J76:J77"/>
    <mergeCell ref="J78:J79"/>
    <mergeCell ref="J80:J81"/>
    <mergeCell ref="J82:J83"/>
    <mergeCell ref="J84:J85"/>
    <mergeCell ref="J86:J87"/>
    <mergeCell ref="J88:J89"/>
    <mergeCell ref="J90:J93"/>
    <mergeCell ref="J94:J95"/>
    <mergeCell ref="J96:J97"/>
    <mergeCell ref="J98:J100"/>
    <mergeCell ref="J101:J102"/>
    <mergeCell ref="J103:J106"/>
    <mergeCell ref="J107:J108"/>
    <mergeCell ref="J109:J112"/>
    <mergeCell ref="J113:J114"/>
    <mergeCell ref="J115:J116"/>
    <mergeCell ref="J117:J118"/>
    <mergeCell ref="K4:K5"/>
    <mergeCell ref="L4:L5"/>
    <mergeCell ref="M4:M5"/>
    <mergeCell ref="N4:N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scale="6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opLeftCell="A19" workbookViewId="0">
      <selection activeCell="G24" sqref="G24"/>
    </sheetView>
  </sheetViews>
  <sheetFormatPr defaultColWidth="10" defaultRowHeight="14.4"/>
  <cols>
    <col min="1" max="1" width="1.53703703703704" customWidth="1"/>
    <col min="2" max="2" width="21.037037037037" customWidth="1"/>
    <col min="3" max="10" width="16.4074074074074" customWidth="1"/>
    <col min="11" max="11" width="1.53703703703704" customWidth="1"/>
  </cols>
  <sheetData>
    <row r="1" ht="16.2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23"/>
    </row>
    <row r="2" ht="22.8" customHeight="1" spans="1:11">
      <c r="A2" s="1"/>
      <c r="B2" s="5" t="s">
        <v>638</v>
      </c>
      <c r="C2" s="5"/>
      <c r="D2" s="5"/>
      <c r="E2" s="5"/>
      <c r="F2" s="5"/>
      <c r="G2" s="5"/>
      <c r="H2" s="5"/>
      <c r="I2" s="5"/>
      <c r="J2" s="5"/>
      <c r="K2" s="23"/>
    </row>
    <row r="3" ht="22.8" customHeight="1" spans="1:11">
      <c r="A3" s="1"/>
      <c r="B3" s="6" t="s">
        <v>639</v>
      </c>
      <c r="C3" s="6"/>
      <c r="D3" s="6"/>
      <c r="E3" s="6"/>
      <c r="F3" s="6"/>
      <c r="G3" s="6"/>
      <c r="H3" s="6"/>
      <c r="I3" s="6"/>
      <c r="J3" s="6"/>
      <c r="K3" s="24"/>
    </row>
    <row r="4" ht="16.55" customHeight="1" spans="1:11">
      <c r="A4" s="1"/>
      <c r="B4" s="7" t="s">
        <v>640</v>
      </c>
      <c r="C4" s="7"/>
      <c r="D4" s="8"/>
      <c r="E4" s="8"/>
      <c r="F4" s="8"/>
      <c r="G4" s="8"/>
      <c r="H4" s="8"/>
      <c r="I4" s="8"/>
      <c r="J4" s="8"/>
      <c r="K4" s="25"/>
    </row>
    <row r="5" ht="16.55" customHeight="1" spans="1:11">
      <c r="A5" s="9"/>
      <c r="B5" s="7" t="s">
        <v>641</v>
      </c>
      <c r="C5" s="7"/>
      <c r="D5" s="7" t="s">
        <v>642</v>
      </c>
      <c r="E5" s="7" t="s">
        <v>643</v>
      </c>
      <c r="F5" s="7"/>
      <c r="G5" s="7"/>
      <c r="H5" s="7" t="s">
        <v>402</v>
      </c>
      <c r="I5" s="7"/>
      <c r="J5" s="7"/>
      <c r="K5" s="3"/>
    </row>
    <row r="6" ht="16.55" customHeight="1" spans="1:11">
      <c r="A6" s="1"/>
      <c r="B6" s="7"/>
      <c r="C6" s="7"/>
      <c r="D6" s="7"/>
      <c r="E6" s="7" t="s">
        <v>52</v>
      </c>
      <c r="F6" s="7" t="s">
        <v>74</v>
      </c>
      <c r="G6" s="7" t="s">
        <v>75</v>
      </c>
      <c r="H6" s="7" t="s">
        <v>52</v>
      </c>
      <c r="I6" s="7" t="s">
        <v>74</v>
      </c>
      <c r="J6" s="7" t="s">
        <v>75</v>
      </c>
      <c r="K6" s="25"/>
    </row>
    <row r="7" ht="16.55" customHeight="1" spans="1:11">
      <c r="A7" s="1"/>
      <c r="B7" s="10"/>
      <c r="C7" s="7"/>
      <c r="D7" s="11">
        <f>'01收支总表'!E36</f>
        <v>33058.438938</v>
      </c>
      <c r="E7" s="11">
        <f>F7+G7</f>
        <v>33058.438938</v>
      </c>
      <c r="F7" s="11">
        <v>7069.54973</v>
      </c>
      <c r="G7" s="11">
        <f>'04项目支出'!H90</f>
        <v>25988.889208</v>
      </c>
      <c r="H7" s="12"/>
      <c r="I7" s="12"/>
      <c r="J7" s="12"/>
      <c r="K7" s="25"/>
    </row>
    <row r="8" ht="57.5" customHeight="1" spans="1:11">
      <c r="A8" s="1"/>
      <c r="B8" s="10" t="s">
        <v>644</v>
      </c>
      <c r="C8" s="13" t="s">
        <v>644</v>
      </c>
      <c r="D8" s="14" t="s">
        <v>645</v>
      </c>
      <c r="E8" s="14"/>
      <c r="F8" s="14"/>
      <c r="G8" s="14"/>
      <c r="H8" s="14"/>
      <c r="I8" s="14"/>
      <c r="J8" s="14"/>
      <c r="K8" s="25"/>
    </row>
    <row r="9" ht="57.5" customHeight="1" spans="1:11">
      <c r="A9" s="1"/>
      <c r="B9" s="15"/>
      <c r="C9" s="13" t="s">
        <v>646</v>
      </c>
      <c r="D9" s="14" t="s">
        <v>326</v>
      </c>
      <c r="E9" s="14"/>
      <c r="F9" s="14"/>
      <c r="G9" s="14"/>
      <c r="H9" s="14"/>
      <c r="I9" s="14"/>
      <c r="J9" s="14"/>
      <c r="K9" s="25"/>
    </row>
    <row r="10" ht="16.55" customHeight="1" spans="1:11">
      <c r="A10" s="1"/>
      <c r="B10" s="15"/>
      <c r="C10" s="13" t="s">
        <v>647</v>
      </c>
      <c r="D10" s="7"/>
      <c r="E10" s="7" t="s">
        <v>648</v>
      </c>
      <c r="F10" s="7"/>
      <c r="G10" s="7" t="s">
        <v>649</v>
      </c>
      <c r="H10" s="7" t="s">
        <v>650</v>
      </c>
      <c r="I10" s="7"/>
      <c r="J10" s="7" t="s">
        <v>651</v>
      </c>
      <c r="K10" s="25"/>
    </row>
    <row r="11" ht="27" customHeight="1" spans="1:11">
      <c r="A11" s="1"/>
      <c r="B11" s="15"/>
      <c r="C11" s="16" t="s">
        <v>652</v>
      </c>
      <c r="D11" s="14"/>
      <c r="E11" s="14" t="s">
        <v>653</v>
      </c>
      <c r="F11" s="14"/>
      <c r="G11" s="14" t="s">
        <v>409</v>
      </c>
      <c r="H11" s="14" t="s">
        <v>443</v>
      </c>
      <c r="I11" s="14"/>
      <c r="J11" s="14"/>
      <c r="K11" s="25"/>
    </row>
    <row r="12" ht="27" customHeight="1" spans="1:11">
      <c r="A12" s="17"/>
      <c r="B12" s="15"/>
      <c r="C12" s="16" t="s">
        <v>652</v>
      </c>
      <c r="D12" s="14"/>
      <c r="E12" s="14" t="s">
        <v>654</v>
      </c>
      <c r="F12" s="14"/>
      <c r="G12" s="14" t="s">
        <v>409</v>
      </c>
      <c r="H12" s="14" t="s">
        <v>443</v>
      </c>
      <c r="I12" s="14"/>
      <c r="J12" s="14"/>
      <c r="K12" s="26"/>
    </row>
    <row r="13" ht="27" customHeight="1" spans="2:10">
      <c r="B13" s="15"/>
      <c r="C13" s="16" t="s">
        <v>652</v>
      </c>
      <c r="D13" s="14"/>
      <c r="E13" s="14" t="s">
        <v>655</v>
      </c>
      <c r="F13" s="14"/>
      <c r="G13" s="14" t="s">
        <v>428</v>
      </c>
      <c r="H13" s="18">
        <v>70695497.3</v>
      </c>
      <c r="I13" s="14"/>
      <c r="J13" s="14" t="s">
        <v>656</v>
      </c>
    </row>
    <row r="14" ht="27" customHeight="1" spans="2:10">
      <c r="B14" s="15"/>
      <c r="C14" s="16" t="s">
        <v>652</v>
      </c>
      <c r="D14" s="14"/>
      <c r="E14" s="14" t="s">
        <v>657</v>
      </c>
      <c r="F14" s="14"/>
      <c r="G14" s="14" t="s">
        <v>428</v>
      </c>
      <c r="H14" s="18">
        <v>100</v>
      </c>
      <c r="I14" s="14"/>
      <c r="J14" s="14" t="s">
        <v>429</v>
      </c>
    </row>
    <row r="15" customFormat="1" ht="27" customHeight="1" spans="2:10">
      <c r="B15" s="15"/>
      <c r="C15" s="16" t="s">
        <v>658</v>
      </c>
      <c r="D15" s="14"/>
      <c r="E15" s="19" t="s">
        <v>659</v>
      </c>
      <c r="F15" s="19"/>
      <c r="G15" s="20" t="s">
        <v>409</v>
      </c>
      <c r="H15" s="21" t="s">
        <v>410</v>
      </c>
      <c r="I15" s="27"/>
      <c r="J15" s="14"/>
    </row>
    <row r="16" customFormat="1" ht="27" customHeight="1" spans="2:10">
      <c r="B16" s="22"/>
      <c r="C16" s="16" t="s">
        <v>658</v>
      </c>
      <c r="D16" s="14"/>
      <c r="E16" s="19" t="s">
        <v>660</v>
      </c>
      <c r="F16" s="19"/>
      <c r="G16" s="20" t="s">
        <v>409</v>
      </c>
      <c r="H16" s="21" t="s">
        <v>410</v>
      </c>
      <c r="I16" s="27"/>
      <c r="J16" s="14"/>
    </row>
    <row r="17" customFormat="1" ht="27" customHeight="1" spans="2:10">
      <c r="B17" s="22"/>
      <c r="C17" s="16" t="s">
        <v>661</v>
      </c>
      <c r="D17" s="14"/>
      <c r="E17" s="19" t="s">
        <v>662</v>
      </c>
      <c r="F17" s="19"/>
      <c r="G17" s="20" t="s">
        <v>663</v>
      </c>
      <c r="H17" s="21">
        <v>90</v>
      </c>
      <c r="I17" s="27"/>
      <c r="J17" s="14" t="s">
        <v>664</v>
      </c>
    </row>
    <row r="18" customFormat="1" ht="27" customHeight="1" spans="2:10">
      <c r="B18" s="22"/>
      <c r="C18" s="16" t="s">
        <v>665</v>
      </c>
      <c r="D18" s="14"/>
      <c r="E18" s="19" t="s">
        <v>666</v>
      </c>
      <c r="F18" s="19"/>
      <c r="G18" s="20" t="s">
        <v>418</v>
      </c>
      <c r="H18" s="21">
        <v>10</v>
      </c>
      <c r="I18" s="27"/>
      <c r="J18" s="14" t="s">
        <v>419</v>
      </c>
    </row>
    <row r="19" customFormat="1" ht="27" customHeight="1" spans="2:10">
      <c r="B19" s="22"/>
      <c r="C19" s="16" t="s">
        <v>667</v>
      </c>
      <c r="D19" s="14"/>
      <c r="E19" s="19" t="s">
        <v>668</v>
      </c>
      <c r="F19" s="19"/>
      <c r="G19" s="20" t="s">
        <v>669</v>
      </c>
      <c r="H19" s="21" t="s">
        <v>670</v>
      </c>
      <c r="I19" s="27"/>
      <c r="J19" s="14" t="s">
        <v>671</v>
      </c>
    </row>
    <row r="20" customFormat="1" ht="27" customHeight="1" spans="2:10">
      <c r="B20" s="22"/>
      <c r="C20" s="16" t="s">
        <v>672</v>
      </c>
      <c r="D20" s="14"/>
      <c r="E20" s="19" t="s">
        <v>673</v>
      </c>
      <c r="F20" s="19"/>
      <c r="G20" s="20" t="s">
        <v>669</v>
      </c>
      <c r="H20" s="21" t="s">
        <v>670</v>
      </c>
      <c r="I20" s="27"/>
      <c r="J20" s="14" t="s">
        <v>671</v>
      </c>
    </row>
    <row r="21" customFormat="1" ht="27" customHeight="1" spans="2:10">
      <c r="B21" s="22"/>
      <c r="C21" s="16" t="s">
        <v>674</v>
      </c>
      <c r="D21" s="14"/>
      <c r="E21" s="19" t="s">
        <v>675</v>
      </c>
      <c r="F21" s="19"/>
      <c r="G21" s="20" t="s">
        <v>669</v>
      </c>
      <c r="H21" s="21" t="s">
        <v>670</v>
      </c>
      <c r="I21" s="27"/>
      <c r="J21" s="14" t="s">
        <v>671</v>
      </c>
    </row>
    <row r="22" customFormat="1" ht="27" customHeight="1" spans="2:10">
      <c r="B22" s="22"/>
      <c r="C22" s="16" t="s">
        <v>676</v>
      </c>
      <c r="D22" s="14"/>
      <c r="E22" s="19" t="s">
        <v>677</v>
      </c>
      <c r="F22" s="19"/>
      <c r="G22" s="20" t="s">
        <v>663</v>
      </c>
      <c r="H22" s="21" t="s">
        <v>678</v>
      </c>
      <c r="I22" s="27"/>
      <c r="J22" s="14" t="s">
        <v>679</v>
      </c>
    </row>
    <row r="23" customFormat="1" ht="27" customHeight="1" spans="2:10">
      <c r="B23" s="22"/>
      <c r="C23" s="16" t="s">
        <v>680</v>
      </c>
      <c r="D23" s="14"/>
      <c r="E23" s="19" t="s">
        <v>681</v>
      </c>
      <c r="F23" s="19"/>
      <c r="G23" s="20" t="s">
        <v>663</v>
      </c>
      <c r="H23" s="21" t="s">
        <v>678</v>
      </c>
      <c r="I23" s="27"/>
      <c r="J23" s="14" t="s">
        <v>679</v>
      </c>
    </row>
    <row r="24" customFormat="1" ht="27" customHeight="1" spans="2:10">
      <c r="B24" s="22"/>
      <c r="C24" s="16" t="s">
        <v>682</v>
      </c>
      <c r="D24" s="14"/>
      <c r="E24" s="19" t="s">
        <v>683</v>
      </c>
      <c r="F24" s="19"/>
      <c r="G24" s="20" t="s">
        <v>663</v>
      </c>
      <c r="H24" s="21" t="s">
        <v>678</v>
      </c>
      <c r="I24" s="27"/>
      <c r="J24" s="14" t="s">
        <v>679</v>
      </c>
    </row>
    <row r="25" customFormat="1" ht="27" customHeight="1" spans="2:10">
      <c r="B25" s="22"/>
      <c r="C25" s="16" t="s">
        <v>684</v>
      </c>
      <c r="D25" s="14"/>
      <c r="E25" s="19" t="s">
        <v>685</v>
      </c>
      <c r="F25" s="19"/>
      <c r="G25" s="20" t="s">
        <v>686</v>
      </c>
      <c r="H25" s="21" t="s">
        <v>410</v>
      </c>
      <c r="I25" s="27"/>
      <c r="J25" s="14"/>
    </row>
    <row r="26" customFormat="1" ht="27" customHeight="1" spans="2:10">
      <c r="B26" s="22"/>
      <c r="C26" s="16" t="s">
        <v>687</v>
      </c>
      <c r="D26" s="14"/>
      <c r="E26" s="19" t="s">
        <v>688</v>
      </c>
      <c r="F26" s="19"/>
      <c r="G26" s="20" t="s">
        <v>686</v>
      </c>
      <c r="H26" s="21" t="s">
        <v>410</v>
      </c>
      <c r="I26" s="27"/>
      <c r="J26" s="14"/>
    </row>
    <row r="27" customFormat="1" ht="27" customHeight="1" spans="2:10">
      <c r="B27" s="22"/>
      <c r="C27" s="16" t="s">
        <v>676</v>
      </c>
      <c r="D27" s="14"/>
      <c r="E27" s="19" t="s">
        <v>689</v>
      </c>
      <c r="F27" s="19"/>
      <c r="G27" s="20" t="s">
        <v>686</v>
      </c>
      <c r="H27" s="21" t="s">
        <v>410</v>
      </c>
      <c r="I27" s="27"/>
      <c r="J27" s="14"/>
    </row>
    <row r="28" customFormat="1" ht="27" customHeight="1" spans="2:10">
      <c r="B28" s="22"/>
      <c r="C28" s="16" t="s">
        <v>684</v>
      </c>
      <c r="D28" s="14"/>
      <c r="E28" s="19" t="s">
        <v>690</v>
      </c>
      <c r="F28" s="19"/>
      <c r="G28" s="20" t="s">
        <v>686</v>
      </c>
      <c r="H28" s="21" t="s">
        <v>410</v>
      </c>
      <c r="I28" s="27"/>
      <c r="J28" s="14"/>
    </row>
    <row r="29" customFormat="1" ht="27" customHeight="1" spans="2:10">
      <c r="B29" s="22"/>
      <c r="C29" s="16" t="s">
        <v>691</v>
      </c>
      <c r="D29" s="14"/>
      <c r="E29" s="19" t="s">
        <v>692</v>
      </c>
      <c r="F29" s="19"/>
      <c r="G29" s="20" t="s">
        <v>686</v>
      </c>
      <c r="H29" s="21" t="s">
        <v>410</v>
      </c>
      <c r="I29" s="27"/>
      <c r="J29" s="14"/>
    </row>
    <row r="30" customFormat="1" ht="27" customHeight="1" spans="2:10">
      <c r="B30" s="22"/>
      <c r="C30" s="16" t="s">
        <v>684</v>
      </c>
      <c r="D30" s="14"/>
      <c r="E30" s="19" t="s">
        <v>693</v>
      </c>
      <c r="F30" s="19"/>
      <c r="G30" s="20" t="s">
        <v>686</v>
      </c>
      <c r="H30" s="21" t="s">
        <v>410</v>
      </c>
      <c r="I30" s="27"/>
      <c r="J30" s="14"/>
    </row>
    <row r="31" customFormat="1" ht="27" customHeight="1" spans="2:10">
      <c r="B31" s="22"/>
      <c r="C31" s="16" t="s">
        <v>682</v>
      </c>
      <c r="D31" s="14"/>
      <c r="E31" s="19" t="s">
        <v>694</v>
      </c>
      <c r="F31" s="19"/>
      <c r="G31" s="20" t="s">
        <v>686</v>
      </c>
      <c r="H31" s="21" t="s">
        <v>410</v>
      </c>
      <c r="I31" s="27"/>
      <c r="J31" s="14"/>
    </row>
    <row r="32" customFormat="1" ht="27" customHeight="1" spans="2:10">
      <c r="B32" s="22"/>
      <c r="C32" s="16" t="s">
        <v>691</v>
      </c>
      <c r="D32" s="14"/>
      <c r="E32" s="19" t="s">
        <v>695</v>
      </c>
      <c r="F32" s="19"/>
      <c r="G32" s="20" t="s">
        <v>686</v>
      </c>
      <c r="H32" s="21" t="s">
        <v>410</v>
      </c>
      <c r="I32" s="27"/>
      <c r="J32" s="14"/>
    </row>
    <row r="33" customFormat="1" ht="27" customHeight="1" spans="2:10">
      <c r="B33" s="22"/>
      <c r="C33" s="16" t="s">
        <v>680</v>
      </c>
      <c r="D33" s="14"/>
      <c r="E33" s="19" t="s">
        <v>696</v>
      </c>
      <c r="F33" s="19"/>
      <c r="G33" s="20" t="s">
        <v>686</v>
      </c>
      <c r="H33" s="21" t="s">
        <v>410</v>
      </c>
      <c r="I33" s="27"/>
      <c r="J33" s="14"/>
    </row>
    <row r="34" customFormat="1" ht="27" customHeight="1" spans="2:10">
      <c r="B34" s="22"/>
      <c r="C34" s="16" t="s">
        <v>697</v>
      </c>
      <c r="D34" s="14"/>
      <c r="E34" s="19" t="s">
        <v>698</v>
      </c>
      <c r="F34" s="19"/>
      <c r="G34" s="20" t="s">
        <v>686</v>
      </c>
      <c r="H34" s="21" t="s">
        <v>410</v>
      </c>
      <c r="I34" s="27"/>
      <c r="J34" s="14"/>
    </row>
    <row r="35" customFormat="1" ht="27" customHeight="1" spans="2:10">
      <c r="B35" s="22"/>
      <c r="C35" s="16" t="s">
        <v>687</v>
      </c>
      <c r="D35" s="14"/>
      <c r="E35" s="19" t="s">
        <v>699</v>
      </c>
      <c r="F35" s="19"/>
      <c r="G35" s="20" t="s">
        <v>686</v>
      </c>
      <c r="H35" s="21" t="s">
        <v>410</v>
      </c>
      <c r="I35" s="27"/>
      <c r="J35" s="14"/>
    </row>
    <row r="36" customFormat="1" ht="27" customHeight="1" spans="2:10">
      <c r="B36" s="22"/>
      <c r="C36" s="16" t="s">
        <v>676</v>
      </c>
      <c r="D36" s="14"/>
      <c r="E36" s="19" t="s">
        <v>700</v>
      </c>
      <c r="F36" s="19"/>
      <c r="G36" s="20" t="s">
        <v>686</v>
      </c>
      <c r="H36" s="21" t="s">
        <v>410</v>
      </c>
      <c r="I36" s="27"/>
      <c r="J36" s="14"/>
    </row>
    <row r="37" customFormat="1" ht="27" customHeight="1" spans="2:10">
      <c r="B37" s="22"/>
      <c r="C37" s="16" t="s">
        <v>680</v>
      </c>
      <c r="D37" s="14"/>
      <c r="E37" s="19" t="s">
        <v>701</v>
      </c>
      <c r="F37" s="19"/>
      <c r="G37" s="20" t="s">
        <v>686</v>
      </c>
      <c r="H37" s="21" t="s">
        <v>410</v>
      </c>
      <c r="I37" s="27"/>
      <c r="J37" s="14"/>
    </row>
  </sheetData>
  <mergeCells count="95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C18:D18"/>
    <mergeCell ref="E18:F18"/>
    <mergeCell ref="H18:I18"/>
    <mergeCell ref="C19:D19"/>
    <mergeCell ref="E19:F19"/>
    <mergeCell ref="H19:I19"/>
    <mergeCell ref="C20:D20"/>
    <mergeCell ref="E20:F20"/>
    <mergeCell ref="H20:I20"/>
    <mergeCell ref="C21:D21"/>
    <mergeCell ref="E21:F21"/>
    <mergeCell ref="H21:I21"/>
    <mergeCell ref="C22:D22"/>
    <mergeCell ref="E22:F22"/>
    <mergeCell ref="H22:I22"/>
    <mergeCell ref="C23:D23"/>
    <mergeCell ref="E23:F23"/>
    <mergeCell ref="H23:I23"/>
    <mergeCell ref="C24:D24"/>
    <mergeCell ref="E24:F24"/>
    <mergeCell ref="H24:I24"/>
    <mergeCell ref="C25:D25"/>
    <mergeCell ref="E25:F25"/>
    <mergeCell ref="H25:I25"/>
    <mergeCell ref="C26:D26"/>
    <mergeCell ref="E26:F26"/>
    <mergeCell ref="H26:I26"/>
    <mergeCell ref="C27:D27"/>
    <mergeCell ref="E27:F27"/>
    <mergeCell ref="H27:I27"/>
    <mergeCell ref="C28:D28"/>
    <mergeCell ref="E28:F28"/>
    <mergeCell ref="H28:I28"/>
    <mergeCell ref="C29:D29"/>
    <mergeCell ref="E29:F29"/>
    <mergeCell ref="H29:I29"/>
    <mergeCell ref="C30:D30"/>
    <mergeCell ref="E30:F30"/>
    <mergeCell ref="H30:I30"/>
    <mergeCell ref="C31:D31"/>
    <mergeCell ref="E31:F31"/>
    <mergeCell ref="H31:I31"/>
    <mergeCell ref="C32:D32"/>
    <mergeCell ref="E32:F32"/>
    <mergeCell ref="H32:I32"/>
    <mergeCell ref="C33:D33"/>
    <mergeCell ref="E33:F33"/>
    <mergeCell ref="H33:I33"/>
    <mergeCell ref="C34:D34"/>
    <mergeCell ref="E34:F34"/>
    <mergeCell ref="H34:I34"/>
    <mergeCell ref="C35:D35"/>
    <mergeCell ref="E35:F35"/>
    <mergeCell ref="H35:I35"/>
    <mergeCell ref="C36:D36"/>
    <mergeCell ref="E36:F36"/>
    <mergeCell ref="H36:I36"/>
    <mergeCell ref="C37:D37"/>
    <mergeCell ref="E37:F37"/>
    <mergeCell ref="H37:I37"/>
    <mergeCell ref="B8:B16"/>
    <mergeCell ref="D5:D6"/>
    <mergeCell ref="B5:C7"/>
  </mergeCells>
  <printOptions horizontalCentered="1"/>
  <pageMargins left="0.314583333333333" right="0.275" top="1.06200003623962" bottom="0.86599999666214" header="0" footer="0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workbookViewId="0">
      <pane ySplit="5" topLeftCell="A6" activePane="bottomLeft" state="frozen"/>
      <selection/>
      <selection pane="bottomLeft" activeCell="F11" sqref="F11"/>
    </sheetView>
  </sheetViews>
  <sheetFormatPr defaultColWidth="10" defaultRowHeight="14.4"/>
  <cols>
    <col min="1" max="1" width="1.53703703703704" customWidth="1"/>
    <col min="2" max="2" width="11.9444444444444" customWidth="1"/>
    <col min="3" max="3" width="30.7777777777778" customWidth="1"/>
    <col min="4" max="6" width="13.9722222222222" customWidth="1"/>
    <col min="7" max="9" width="12.3055555555556" customWidth="1"/>
    <col min="10" max="10" width="10.2592592592593" customWidth="1"/>
    <col min="11" max="13" width="12.3055555555556" customWidth="1"/>
    <col min="14" max="14" width="10.2592592592593" customWidth="1"/>
    <col min="15" max="15" width="15.287037037037" customWidth="1"/>
    <col min="16" max="20" width="12.3055555555556" customWidth="1"/>
    <col min="21" max="21" width="1.53703703703704" customWidth="1"/>
    <col min="22" max="23" width="9.76851851851852" customWidth="1"/>
  </cols>
  <sheetData>
    <row r="1" ht="16.25" customHeight="1" spans="1:21">
      <c r="A1" s="123"/>
      <c r="B1" s="104"/>
      <c r="C1" s="104"/>
      <c r="D1" s="105"/>
      <c r="E1" s="105"/>
      <c r="F1" s="105"/>
      <c r="G1" s="105"/>
      <c r="H1" s="105"/>
      <c r="I1" s="105"/>
      <c r="J1" s="66"/>
      <c r="K1" s="66"/>
      <c r="L1" s="66"/>
      <c r="M1" s="66"/>
      <c r="N1" s="66"/>
      <c r="O1" s="105"/>
      <c r="P1" s="105"/>
      <c r="Q1" s="105"/>
      <c r="R1" s="105"/>
      <c r="S1" s="105"/>
      <c r="T1" s="105"/>
      <c r="U1" s="151"/>
    </row>
    <row r="2" ht="22.8" customHeight="1" spans="1:21">
      <c r="A2" s="9"/>
      <c r="B2" s="5" t="s">
        <v>49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3"/>
    </row>
    <row r="3" ht="19.55" customHeight="1" spans="1:21">
      <c r="A3" s="9"/>
      <c r="B3" s="110"/>
      <c r="C3" s="110"/>
      <c r="D3" s="33"/>
      <c r="E3" s="33"/>
      <c r="F3" s="33"/>
      <c r="G3" s="33"/>
      <c r="H3" s="33"/>
      <c r="I3" s="33"/>
      <c r="J3" s="163"/>
      <c r="K3" s="163"/>
      <c r="L3" s="163"/>
      <c r="M3" s="163"/>
      <c r="N3" s="163"/>
      <c r="O3" s="111" t="s">
        <v>2</v>
      </c>
      <c r="P3" s="111"/>
      <c r="Q3" s="111"/>
      <c r="R3" s="111"/>
      <c r="S3" s="111"/>
      <c r="T3" s="111"/>
      <c r="U3" s="24"/>
    </row>
    <row r="4" ht="23" customHeight="1" spans="1:21">
      <c r="A4" s="72"/>
      <c r="B4" s="35" t="s">
        <v>50</v>
      </c>
      <c r="C4" s="113" t="s">
        <v>51</v>
      </c>
      <c r="D4" s="113" t="s">
        <v>52</v>
      </c>
      <c r="E4" s="113" t="s">
        <v>53</v>
      </c>
      <c r="F4" s="113"/>
      <c r="G4" s="113"/>
      <c r="H4" s="113"/>
      <c r="I4" s="113"/>
      <c r="J4" s="113"/>
      <c r="K4" s="113"/>
      <c r="L4" s="113"/>
      <c r="M4" s="113"/>
      <c r="N4" s="113"/>
      <c r="O4" s="113" t="s">
        <v>45</v>
      </c>
      <c r="P4" s="113"/>
      <c r="Q4" s="113"/>
      <c r="R4" s="113"/>
      <c r="S4" s="113"/>
      <c r="T4" s="113"/>
      <c r="U4" s="153"/>
    </row>
    <row r="5" ht="34.5" customHeight="1" spans="1:21">
      <c r="A5" s="153"/>
      <c r="B5" s="35"/>
      <c r="C5" s="113"/>
      <c r="D5" s="113"/>
      <c r="E5" s="113" t="s">
        <v>54</v>
      </c>
      <c r="F5" s="35" t="s">
        <v>55</v>
      </c>
      <c r="G5" s="35" t="s">
        <v>56</v>
      </c>
      <c r="H5" s="35" t="s">
        <v>57</v>
      </c>
      <c r="I5" s="35" t="s">
        <v>58</v>
      </c>
      <c r="J5" s="35" t="s">
        <v>59</v>
      </c>
      <c r="K5" s="35" t="s">
        <v>60</v>
      </c>
      <c r="L5" s="35" t="s">
        <v>61</v>
      </c>
      <c r="M5" s="35" t="s">
        <v>62</v>
      </c>
      <c r="N5" s="35" t="s">
        <v>63</v>
      </c>
      <c r="O5" s="113" t="s">
        <v>54</v>
      </c>
      <c r="P5" s="35" t="s">
        <v>55</v>
      </c>
      <c r="Q5" s="35" t="s">
        <v>56</v>
      </c>
      <c r="R5" s="35" t="s">
        <v>57</v>
      </c>
      <c r="S5" s="35" t="s">
        <v>58</v>
      </c>
      <c r="T5" s="35" t="s">
        <v>64</v>
      </c>
      <c r="U5" s="153"/>
    </row>
    <row r="6" ht="16.55" customHeight="1" spans="1:21">
      <c r="A6" s="9"/>
      <c r="B6" s="124" t="s">
        <v>65</v>
      </c>
      <c r="C6" s="124" t="s">
        <v>66</v>
      </c>
      <c r="D6" s="181">
        <f>E6+O6</f>
        <v>33058.438938</v>
      </c>
      <c r="E6" s="181">
        <v>33000.438938</v>
      </c>
      <c r="F6" s="181">
        <v>33000.438938</v>
      </c>
      <c r="G6" s="181"/>
      <c r="H6" s="181"/>
      <c r="I6" s="181"/>
      <c r="J6" s="181"/>
      <c r="K6" s="181"/>
      <c r="L6" s="181"/>
      <c r="M6" s="181"/>
      <c r="N6" s="181"/>
      <c r="O6" s="181">
        <v>58</v>
      </c>
      <c r="P6" s="181"/>
      <c r="Q6" s="181">
        <v>58</v>
      </c>
      <c r="R6" s="168"/>
      <c r="S6" s="168"/>
      <c r="T6" s="168"/>
      <c r="U6" s="25"/>
    </row>
    <row r="7" ht="16.55" customHeight="1" spans="1:21">
      <c r="A7" s="9"/>
      <c r="B7" s="124" t="s">
        <v>67</v>
      </c>
      <c r="C7" s="124" t="s">
        <v>68</v>
      </c>
      <c r="D7" s="181">
        <f>E7+O7</f>
        <v>33058.438938</v>
      </c>
      <c r="E7" s="181">
        <v>33000.438938</v>
      </c>
      <c r="F7" s="181">
        <v>33000.438938</v>
      </c>
      <c r="G7" s="181"/>
      <c r="H7" s="181"/>
      <c r="I7" s="181"/>
      <c r="J7" s="181"/>
      <c r="K7" s="181"/>
      <c r="L7" s="181"/>
      <c r="M7" s="181"/>
      <c r="N7" s="181"/>
      <c r="O7" s="181">
        <v>58</v>
      </c>
      <c r="P7" s="181"/>
      <c r="Q7" s="181">
        <v>58</v>
      </c>
      <c r="R7" s="168"/>
      <c r="S7" s="168"/>
      <c r="T7" s="168"/>
      <c r="U7" s="25"/>
    </row>
    <row r="8" ht="16.55" customHeight="1" spans="1:21">
      <c r="A8" s="115"/>
      <c r="B8" s="117" t="s">
        <v>69</v>
      </c>
      <c r="C8" s="117"/>
      <c r="D8" s="182">
        <f>D7</f>
        <v>33058.438938</v>
      </c>
      <c r="E8" s="182">
        <f>E7</f>
        <v>33000.438938</v>
      </c>
      <c r="F8" s="182">
        <f>F7</f>
        <v>33000.438938</v>
      </c>
      <c r="G8" s="172"/>
      <c r="H8" s="172"/>
      <c r="I8" s="172"/>
      <c r="J8" s="172"/>
      <c r="K8" s="172"/>
      <c r="L8" s="172"/>
      <c r="M8" s="172"/>
      <c r="N8" s="172"/>
      <c r="O8" s="182">
        <f t="shared" ref="O8:Q8" si="0">O7</f>
        <v>58</v>
      </c>
      <c r="P8" s="182"/>
      <c r="Q8" s="182">
        <f t="shared" si="0"/>
        <v>58</v>
      </c>
      <c r="R8" s="172"/>
      <c r="S8" s="172"/>
      <c r="T8" s="172"/>
      <c r="U8" s="155"/>
    </row>
    <row r="9" ht="9.75" customHeight="1" spans="1:21">
      <c r="A9" s="127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156944444444444" right="0.118055555555556" top="0.865972222222222" bottom="0.86599999666214" header="0" footer="0"/>
  <pageSetup paperSize="9" scale="5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4"/>
  <sheetViews>
    <sheetView workbookViewId="0">
      <pane ySplit="5" topLeftCell="A73" activePane="bottomLeft" state="frozen"/>
      <selection/>
      <selection pane="bottomLeft" activeCell="E94" sqref="E94"/>
    </sheetView>
  </sheetViews>
  <sheetFormatPr defaultColWidth="10" defaultRowHeight="14.4"/>
  <cols>
    <col min="1" max="1" width="1.53703703703704" customWidth="1"/>
    <col min="2" max="4" width="30.7777777777778" customWidth="1"/>
    <col min="5" max="6" width="13.9722222222222" style="64" customWidth="1"/>
    <col min="7" max="7" width="12.3055555555556" style="64" customWidth="1"/>
    <col min="8" max="10" width="12.3055555555556" customWidth="1"/>
    <col min="11" max="11" width="9.40740740740741" customWidth="1"/>
    <col min="12" max="13" width="9.76851851851852" customWidth="1"/>
  </cols>
  <sheetData>
    <row r="1" ht="16.35" customHeight="1" spans="1:11">
      <c r="A1" s="123"/>
      <c r="B1" s="105"/>
      <c r="C1" s="66"/>
      <c r="D1" s="66"/>
      <c r="E1" s="150"/>
      <c r="F1" s="150"/>
      <c r="G1" s="150"/>
      <c r="H1" s="30"/>
      <c r="I1" s="30"/>
      <c r="J1" s="30"/>
      <c r="K1" s="123"/>
    </row>
    <row r="2" ht="22.8" customHeight="1" spans="1:11">
      <c r="A2" s="9"/>
      <c r="B2" s="5" t="s">
        <v>70</v>
      </c>
      <c r="C2" s="5"/>
      <c r="D2" s="5"/>
      <c r="E2" s="69"/>
      <c r="F2" s="69"/>
      <c r="G2" s="69"/>
      <c r="H2" s="5"/>
      <c r="I2" s="5"/>
      <c r="J2" s="5"/>
      <c r="K2" s="9"/>
    </row>
    <row r="3" ht="19.55" customHeight="1" spans="1:11">
      <c r="A3" s="9"/>
      <c r="B3" s="110"/>
      <c r="C3" s="110"/>
      <c r="D3" s="163"/>
      <c r="E3" s="173"/>
      <c r="F3" s="174"/>
      <c r="G3" s="174"/>
      <c r="H3" s="175"/>
      <c r="I3" s="175"/>
      <c r="J3" s="111" t="s">
        <v>2</v>
      </c>
      <c r="K3" s="9"/>
    </row>
    <row r="4" ht="22.95" customHeight="1" spans="1:11">
      <c r="A4" s="153"/>
      <c r="B4" s="113" t="s">
        <v>71</v>
      </c>
      <c r="C4" s="113" t="s">
        <v>72</v>
      </c>
      <c r="D4" s="113" t="s">
        <v>73</v>
      </c>
      <c r="E4" s="176" t="s">
        <v>52</v>
      </c>
      <c r="F4" s="176" t="s">
        <v>74</v>
      </c>
      <c r="G4" s="176" t="s">
        <v>75</v>
      </c>
      <c r="H4" s="113" t="s">
        <v>76</v>
      </c>
      <c r="I4" s="113"/>
      <c r="J4" s="113"/>
      <c r="K4" s="153"/>
    </row>
    <row r="5" ht="34.5" customHeight="1" spans="1:11">
      <c r="A5" s="153"/>
      <c r="B5" s="113"/>
      <c r="C5" s="113"/>
      <c r="D5" s="113"/>
      <c r="E5" s="176"/>
      <c r="F5" s="176"/>
      <c r="G5" s="176"/>
      <c r="H5" s="35" t="s">
        <v>77</v>
      </c>
      <c r="I5" s="35" t="s">
        <v>78</v>
      </c>
      <c r="J5" s="35" t="s">
        <v>79</v>
      </c>
      <c r="K5" s="60"/>
    </row>
    <row r="6" ht="16.55" customHeight="1" spans="1:11">
      <c r="A6" s="115"/>
      <c r="B6" s="177" t="s">
        <v>80</v>
      </c>
      <c r="C6" s="177" t="s">
        <v>81</v>
      </c>
      <c r="D6" s="177" t="s">
        <v>82</v>
      </c>
      <c r="E6" s="178">
        <v>465.4608</v>
      </c>
      <c r="F6" s="178">
        <v>465.4608</v>
      </c>
      <c r="G6" s="178"/>
      <c r="H6" s="179"/>
      <c r="I6" s="179"/>
      <c r="J6" s="179"/>
      <c r="K6" s="1"/>
    </row>
    <row r="7" ht="16.55" customHeight="1" spans="1:11">
      <c r="A7" s="115"/>
      <c r="B7" s="177" t="s">
        <v>80</v>
      </c>
      <c r="C7" s="177" t="s">
        <v>81</v>
      </c>
      <c r="D7" s="177" t="s">
        <v>83</v>
      </c>
      <c r="E7" s="178">
        <v>1282.3254</v>
      </c>
      <c r="F7" s="178">
        <v>1282.3254</v>
      </c>
      <c r="G7" s="178"/>
      <c r="H7" s="179"/>
      <c r="I7" s="179"/>
      <c r="J7" s="179"/>
      <c r="K7" s="1"/>
    </row>
    <row r="8" ht="16.55" customHeight="1" spans="1:11">
      <c r="A8" s="115"/>
      <c r="B8" s="177" t="s">
        <v>80</v>
      </c>
      <c r="C8" s="177" t="s">
        <v>81</v>
      </c>
      <c r="D8" s="177" t="s">
        <v>84</v>
      </c>
      <c r="E8" s="178">
        <v>254.7884</v>
      </c>
      <c r="F8" s="178">
        <v>254.7884</v>
      </c>
      <c r="G8" s="178"/>
      <c r="H8" s="179"/>
      <c r="I8" s="179"/>
      <c r="J8" s="179"/>
      <c r="K8" s="1"/>
    </row>
    <row r="9" ht="16" customHeight="1" spans="1:11">
      <c r="A9" s="115"/>
      <c r="B9" s="177" t="s">
        <v>80</v>
      </c>
      <c r="C9" s="177" t="s">
        <v>81</v>
      </c>
      <c r="D9" s="177" t="s">
        <v>85</v>
      </c>
      <c r="E9" s="178">
        <v>533.64</v>
      </c>
      <c r="F9" s="178">
        <v>533.64</v>
      </c>
      <c r="G9" s="178"/>
      <c r="H9" s="179"/>
      <c r="I9" s="179"/>
      <c r="J9" s="179"/>
      <c r="K9" s="1"/>
    </row>
    <row r="10" ht="16.55" customHeight="1" spans="1:11">
      <c r="A10" s="115"/>
      <c r="B10" s="177" t="s">
        <v>80</v>
      </c>
      <c r="C10" s="177" t="s">
        <v>86</v>
      </c>
      <c r="D10" s="177" t="s">
        <v>87</v>
      </c>
      <c r="E10" s="178">
        <v>0.108</v>
      </c>
      <c r="F10" s="178">
        <v>0.108</v>
      </c>
      <c r="G10" s="178"/>
      <c r="H10" s="179"/>
      <c r="I10" s="179"/>
      <c r="J10" s="179"/>
      <c r="K10" s="1"/>
    </row>
    <row r="11" ht="16.55" customHeight="1" spans="1:11">
      <c r="A11" s="115"/>
      <c r="B11" s="177" t="s">
        <v>80</v>
      </c>
      <c r="C11" s="177" t="s">
        <v>88</v>
      </c>
      <c r="D11" s="177" t="s">
        <v>89</v>
      </c>
      <c r="E11" s="178">
        <v>29.2512</v>
      </c>
      <c r="F11" s="178">
        <v>29.2512</v>
      </c>
      <c r="G11" s="178"/>
      <c r="H11" s="179"/>
      <c r="I11" s="179"/>
      <c r="J11" s="179"/>
      <c r="K11" s="1"/>
    </row>
    <row r="12" ht="16.55" customHeight="1" spans="1:11">
      <c r="A12" s="115"/>
      <c r="B12" s="177" t="s">
        <v>90</v>
      </c>
      <c r="C12" s="177" t="s">
        <v>91</v>
      </c>
      <c r="D12" s="177" t="s">
        <v>92</v>
      </c>
      <c r="E12" s="178">
        <v>170</v>
      </c>
      <c r="F12" s="178">
        <v>170</v>
      </c>
      <c r="G12" s="178"/>
      <c r="H12" s="179"/>
      <c r="I12" s="179"/>
      <c r="J12" s="179"/>
      <c r="K12" s="1"/>
    </row>
    <row r="13" ht="16.55" customHeight="1" spans="1:11">
      <c r="A13" s="115"/>
      <c r="B13" s="177" t="s">
        <v>90</v>
      </c>
      <c r="C13" s="177" t="s">
        <v>91</v>
      </c>
      <c r="D13" s="177" t="s">
        <v>93</v>
      </c>
      <c r="E13" s="178">
        <v>29.2</v>
      </c>
      <c r="F13" s="178">
        <v>29.2</v>
      </c>
      <c r="G13" s="178"/>
      <c r="H13" s="179"/>
      <c r="I13" s="179"/>
      <c r="J13" s="179"/>
      <c r="K13" s="1"/>
    </row>
    <row r="14" ht="16.55" customHeight="1" spans="1:11">
      <c r="A14" s="115"/>
      <c r="B14" s="177" t="s">
        <v>90</v>
      </c>
      <c r="C14" s="177" t="s">
        <v>91</v>
      </c>
      <c r="D14" s="177" t="s">
        <v>94</v>
      </c>
      <c r="E14" s="178">
        <v>625.443992</v>
      </c>
      <c r="F14" s="165">
        <v>625.443992</v>
      </c>
      <c r="G14" s="178"/>
      <c r="H14" s="179"/>
      <c r="I14" s="179"/>
      <c r="J14" s="179"/>
      <c r="K14" s="1"/>
    </row>
    <row r="15" ht="16.55" customHeight="1" spans="1:11">
      <c r="A15" s="115"/>
      <c r="B15" s="177" t="s">
        <v>90</v>
      </c>
      <c r="C15" s="177" t="s">
        <v>91</v>
      </c>
      <c r="D15" s="177" t="s">
        <v>95</v>
      </c>
      <c r="E15" s="178">
        <v>128.86</v>
      </c>
      <c r="F15" s="165">
        <v>128.86</v>
      </c>
      <c r="G15" s="178"/>
      <c r="H15" s="179"/>
      <c r="I15" s="179"/>
      <c r="J15" s="179"/>
      <c r="K15" s="1"/>
    </row>
    <row r="16" ht="16.55" customHeight="1" spans="1:11">
      <c r="A16" s="115"/>
      <c r="B16" s="177" t="s">
        <v>90</v>
      </c>
      <c r="C16" s="177" t="s">
        <v>91</v>
      </c>
      <c r="D16" s="177" t="s">
        <v>96</v>
      </c>
      <c r="E16" s="178">
        <v>150</v>
      </c>
      <c r="F16" s="165">
        <v>150</v>
      </c>
      <c r="G16" s="178"/>
      <c r="H16" s="179"/>
      <c r="I16" s="179"/>
      <c r="J16" s="179"/>
      <c r="K16" s="1"/>
    </row>
    <row r="17" ht="16.55" customHeight="1" spans="1:11">
      <c r="A17" s="115"/>
      <c r="B17" s="177" t="s">
        <v>90</v>
      </c>
      <c r="C17" s="177" t="s">
        <v>97</v>
      </c>
      <c r="D17" s="177" t="s">
        <v>98</v>
      </c>
      <c r="E17" s="178">
        <v>6.441</v>
      </c>
      <c r="F17" s="165">
        <v>6.441</v>
      </c>
      <c r="G17" s="178"/>
      <c r="H17" s="179"/>
      <c r="I17" s="179"/>
      <c r="J17" s="179"/>
      <c r="K17" s="1"/>
    </row>
    <row r="18" ht="16.55" customHeight="1" spans="1:11">
      <c r="A18" s="115"/>
      <c r="B18" s="177" t="s">
        <v>99</v>
      </c>
      <c r="C18" s="177" t="s">
        <v>81</v>
      </c>
      <c r="D18" s="177" t="s">
        <v>82</v>
      </c>
      <c r="E18" s="178">
        <v>311.3412</v>
      </c>
      <c r="F18" s="165">
        <v>311.3412</v>
      </c>
      <c r="G18" s="178"/>
      <c r="H18" s="179"/>
      <c r="I18" s="179"/>
      <c r="J18" s="179"/>
      <c r="K18" s="1"/>
    </row>
    <row r="19" ht="16.55" customHeight="1" spans="1:11">
      <c r="A19" s="115"/>
      <c r="B19" s="177" t="s">
        <v>99</v>
      </c>
      <c r="C19" s="177" t="s">
        <v>81</v>
      </c>
      <c r="D19" s="177" t="s">
        <v>83</v>
      </c>
      <c r="E19" s="178">
        <v>719.2658</v>
      </c>
      <c r="F19" s="165">
        <v>719.2658</v>
      </c>
      <c r="G19" s="178"/>
      <c r="H19" s="179"/>
      <c r="I19" s="179"/>
      <c r="J19" s="179"/>
      <c r="K19" s="1"/>
    </row>
    <row r="20" ht="16.55" customHeight="1" spans="1:11">
      <c r="A20" s="115"/>
      <c r="B20" s="177" t="s">
        <v>99</v>
      </c>
      <c r="C20" s="177" t="s">
        <v>81</v>
      </c>
      <c r="D20" s="177" t="s">
        <v>84</v>
      </c>
      <c r="E20" s="178">
        <v>185.9451</v>
      </c>
      <c r="F20" s="165">
        <v>185.9451</v>
      </c>
      <c r="G20" s="178"/>
      <c r="H20" s="179"/>
      <c r="I20" s="179"/>
      <c r="J20" s="179"/>
      <c r="K20" s="1"/>
    </row>
    <row r="21" ht="16.55" customHeight="1" spans="1:11">
      <c r="A21" s="115"/>
      <c r="B21" s="177" t="s">
        <v>99</v>
      </c>
      <c r="C21" s="177" t="s">
        <v>81</v>
      </c>
      <c r="D21" s="177" t="s">
        <v>85</v>
      </c>
      <c r="E21" s="178">
        <v>527.7224</v>
      </c>
      <c r="F21" s="165">
        <v>527.7224</v>
      </c>
      <c r="G21" s="178"/>
      <c r="H21" s="179"/>
      <c r="I21" s="179"/>
      <c r="J21" s="179"/>
      <c r="K21" s="1"/>
    </row>
    <row r="22" ht="16.55" customHeight="1" spans="1:11">
      <c r="A22" s="115"/>
      <c r="B22" s="177" t="s">
        <v>100</v>
      </c>
      <c r="C22" s="177" t="s">
        <v>101</v>
      </c>
      <c r="D22" s="177" t="s">
        <v>102</v>
      </c>
      <c r="E22" s="178">
        <v>466.588272</v>
      </c>
      <c r="F22" s="165">
        <v>466.588272</v>
      </c>
      <c r="G22" s="178"/>
      <c r="H22" s="179"/>
      <c r="I22" s="179"/>
      <c r="J22" s="179"/>
      <c r="K22" s="1"/>
    </row>
    <row r="23" ht="16.55" customHeight="1" spans="1:11">
      <c r="A23" s="115"/>
      <c r="B23" s="177" t="s">
        <v>100</v>
      </c>
      <c r="C23" s="177" t="s">
        <v>101</v>
      </c>
      <c r="D23" s="177" t="s">
        <v>103</v>
      </c>
      <c r="E23" s="178">
        <v>233.294136</v>
      </c>
      <c r="F23" s="165">
        <v>233.294136</v>
      </c>
      <c r="G23" s="178"/>
      <c r="H23" s="179"/>
      <c r="I23" s="179"/>
      <c r="J23" s="179"/>
      <c r="K23" s="1"/>
    </row>
    <row r="24" ht="16.55" customHeight="1" spans="1:11">
      <c r="A24" s="115"/>
      <c r="B24" s="177" t="s">
        <v>100</v>
      </c>
      <c r="C24" s="177" t="s">
        <v>101</v>
      </c>
      <c r="D24" s="177" t="s">
        <v>104</v>
      </c>
      <c r="E24" s="178">
        <v>482.388442</v>
      </c>
      <c r="F24" s="165">
        <v>482.388442</v>
      </c>
      <c r="G24" s="178"/>
      <c r="H24" s="179"/>
      <c r="I24" s="179"/>
      <c r="J24" s="179"/>
      <c r="K24" s="1"/>
    </row>
    <row r="25" ht="16.55" customHeight="1" spans="1:11">
      <c r="A25" s="115"/>
      <c r="B25" s="177" t="s">
        <v>100</v>
      </c>
      <c r="C25" s="177" t="s">
        <v>101</v>
      </c>
      <c r="D25" s="177" t="s">
        <v>105</v>
      </c>
      <c r="E25" s="178">
        <v>15.246424</v>
      </c>
      <c r="F25" s="165">
        <v>15.246424</v>
      </c>
      <c r="G25" s="165"/>
      <c r="H25" s="179"/>
      <c r="I25" s="179"/>
      <c r="J25" s="179"/>
      <c r="K25" s="1"/>
    </row>
    <row r="26" ht="16.55" customHeight="1" spans="1:11">
      <c r="A26" s="115"/>
      <c r="B26" s="177" t="s">
        <v>106</v>
      </c>
      <c r="C26" s="177" t="s">
        <v>107</v>
      </c>
      <c r="D26" s="177" t="s">
        <v>108</v>
      </c>
      <c r="E26" s="178">
        <v>452.239164</v>
      </c>
      <c r="F26" s="165">
        <v>452.239164</v>
      </c>
      <c r="G26" s="165"/>
      <c r="H26" s="179"/>
      <c r="I26" s="179"/>
      <c r="J26" s="179"/>
      <c r="K26" s="1"/>
    </row>
    <row r="27" ht="16.55" customHeight="1" spans="1:11">
      <c r="A27" s="115"/>
      <c r="B27" s="177" t="s">
        <v>109</v>
      </c>
      <c r="C27" s="177" t="s">
        <v>110</v>
      </c>
      <c r="D27" s="177" t="s">
        <v>111</v>
      </c>
      <c r="E27" s="178">
        <v>58</v>
      </c>
      <c r="F27" s="178"/>
      <c r="G27" s="165">
        <v>58</v>
      </c>
      <c r="H27" s="179"/>
      <c r="I27" s="179"/>
      <c r="J27" s="179"/>
      <c r="K27" s="1"/>
    </row>
    <row r="28" ht="16.55" customHeight="1" spans="1:11">
      <c r="A28" s="115"/>
      <c r="B28" s="124" t="s">
        <v>112</v>
      </c>
      <c r="C28" s="124" t="s">
        <v>97</v>
      </c>
      <c r="D28" s="124" t="s">
        <v>98</v>
      </c>
      <c r="E28" s="178">
        <f>SUM(F28:J28)</f>
        <v>74.2</v>
      </c>
      <c r="F28" s="178"/>
      <c r="G28" s="165">
        <v>74.2</v>
      </c>
      <c r="H28" s="179"/>
      <c r="I28" s="179"/>
      <c r="J28" s="179"/>
      <c r="K28" s="1"/>
    </row>
    <row r="29" ht="16.55" customHeight="1" spans="1:11">
      <c r="A29" s="115"/>
      <c r="B29" s="124" t="s">
        <v>80</v>
      </c>
      <c r="C29" s="124" t="s">
        <v>81</v>
      </c>
      <c r="D29" s="124" t="s">
        <v>83</v>
      </c>
      <c r="E29" s="178">
        <f t="shared" ref="E29:E56" si="0">SUM(F29:J29)</f>
        <v>164.2428</v>
      </c>
      <c r="F29" s="178"/>
      <c r="G29" s="180">
        <v>164.2428</v>
      </c>
      <c r="H29" s="179"/>
      <c r="I29" s="179"/>
      <c r="J29" s="179"/>
      <c r="K29" s="1"/>
    </row>
    <row r="30" ht="16.55" customHeight="1" spans="1:11">
      <c r="A30" s="115"/>
      <c r="B30" s="124" t="s">
        <v>80</v>
      </c>
      <c r="C30" s="124" t="s">
        <v>91</v>
      </c>
      <c r="D30" s="124" t="s">
        <v>92</v>
      </c>
      <c r="E30" s="178">
        <f t="shared" si="0"/>
        <v>1.2</v>
      </c>
      <c r="F30" s="178"/>
      <c r="G30" s="180">
        <v>1.2</v>
      </c>
      <c r="H30" s="179"/>
      <c r="I30" s="179"/>
      <c r="J30" s="179"/>
      <c r="K30" s="1"/>
    </row>
    <row r="31" ht="16.55" customHeight="1" spans="1:11">
      <c r="A31" s="115"/>
      <c r="B31" s="124" t="s">
        <v>80</v>
      </c>
      <c r="C31" s="124" t="s">
        <v>91</v>
      </c>
      <c r="D31" s="124" t="s">
        <v>94</v>
      </c>
      <c r="E31" s="178">
        <f t="shared" si="0"/>
        <v>25</v>
      </c>
      <c r="F31" s="178"/>
      <c r="G31" s="180">
        <v>25</v>
      </c>
      <c r="H31" s="179"/>
      <c r="I31" s="179"/>
      <c r="J31" s="179"/>
      <c r="K31" s="1"/>
    </row>
    <row r="32" ht="16.55" customHeight="1" spans="1:11">
      <c r="A32" s="115"/>
      <c r="B32" s="124" t="s">
        <v>80</v>
      </c>
      <c r="C32" s="124" t="s">
        <v>91</v>
      </c>
      <c r="D32" s="124" t="s">
        <v>96</v>
      </c>
      <c r="E32" s="178">
        <f t="shared" si="0"/>
        <v>10</v>
      </c>
      <c r="F32" s="178"/>
      <c r="G32" s="180">
        <v>10</v>
      </c>
      <c r="H32" s="179"/>
      <c r="I32" s="179"/>
      <c r="J32" s="179"/>
      <c r="K32" s="1"/>
    </row>
    <row r="33" ht="16.55" customHeight="1" spans="1:11">
      <c r="A33" s="115"/>
      <c r="B33" s="124" t="s">
        <v>80</v>
      </c>
      <c r="C33" s="124" t="s">
        <v>91</v>
      </c>
      <c r="D33" s="124" t="s">
        <v>113</v>
      </c>
      <c r="E33" s="178">
        <f t="shared" si="0"/>
        <v>200</v>
      </c>
      <c r="F33" s="178"/>
      <c r="G33" s="180">
        <v>200</v>
      </c>
      <c r="H33" s="179"/>
      <c r="I33" s="179"/>
      <c r="J33" s="179"/>
      <c r="K33" s="1"/>
    </row>
    <row r="34" ht="16.55" customHeight="1" spans="1:11">
      <c r="A34" s="115"/>
      <c r="B34" s="124" t="s">
        <v>90</v>
      </c>
      <c r="C34" s="124" t="s">
        <v>114</v>
      </c>
      <c r="D34" s="124" t="s">
        <v>115</v>
      </c>
      <c r="E34" s="178">
        <f t="shared" si="0"/>
        <v>728.19</v>
      </c>
      <c r="F34" s="178"/>
      <c r="G34" s="165">
        <v>728.19</v>
      </c>
      <c r="H34" s="179"/>
      <c r="I34" s="179"/>
      <c r="J34" s="179"/>
      <c r="K34" s="1"/>
    </row>
    <row r="35" ht="16.55" customHeight="1" spans="1:11">
      <c r="A35" s="115"/>
      <c r="B35" s="124" t="s">
        <v>90</v>
      </c>
      <c r="C35" s="124" t="s">
        <v>91</v>
      </c>
      <c r="D35" s="124" t="s">
        <v>94</v>
      </c>
      <c r="E35" s="178">
        <f t="shared" si="0"/>
        <v>57.556008</v>
      </c>
      <c r="F35" s="178"/>
      <c r="G35" s="165">
        <f>57.556008</f>
        <v>57.556008</v>
      </c>
      <c r="H35" s="179"/>
      <c r="I35" s="179"/>
      <c r="J35" s="179"/>
      <c r="K35" s="1"/>
    </row>
    <row r="36" ht="16.55" customHeight="1" spans="1:11">
      <c r="A36" s="115"/>
      <c r="B36" s="124" t="s">
        <v>90</v>
      </c>
      <c r="C36" s="124" t="s">
        <v>91</v>
      </c>
      <c r="D36" s="124" t="s">
        <v>116</v>
      </c>
      <c r="E36" s="178">
        <f t="shared" si="0"/>
        <v>290</v>
      </c>
      <c r="F36" s="178"/>
      <c r="G36" s="165">
        <v>290</v>
      </c>
      <c r="H36" s="179"/>
      <c r="I36" s="179"/>
      <c r="J36" s="179"/>
      <c r="K36" s="1"/>
    </row>
    <row r="37" ht="16.55" customHeight="1" spans="1:11">
      <c r="A37" s="115"/>
      <c r="B37" s="124" t="s">
        <v>90</v>
      </c>
      <c r="C37" s="124" t="s">
        <v>91</v>
      </c>
      <c r="D37" s="124" t="s">
        <v>117</v>
      </c>
      <c r="E37" s="178">
        <f t="shared" si="0"/>
        <v>486.65</v>
      </c>
      <c r="F37" s="178"/>
      <c r="G37" s="165">
        <v>486.65</v>
      </c>
      <c r="H37" s="179"/>
      <c r="I37" s="179"/>
      <c r="J37" s="179"/>
      <c r="K37" s="1"/>
    </row>
    <row r="38" ht="16.55" customHeight="1" spans="1:11">
      <c r="A38" s="115"/>
      <c r="B38" s="124" t="s">
        <v>90</v>
      </c>
      <c r="C38" s="124" t="s">
        <v>118</v>
      </c>
      <c r="D38" s="124" t="s">
        <v>119</v>
      </c>
      <c r="E38" s="178">
        <f t="shared" si="0"/>
        <v>150</v>
      </c>
      <c r="F38" s="178"/>
      <c r="G38" s="165">
        <v>150</v>
      </c>
      <c r="H38" s="179"/>
      <c r="I38" s="179"/>
      <c r="J38" s="179"/>
      <c r="K38" s="1"/>
    </row>
    <row r="39" ht="16.55" customHeight="1" spans="1:11">
      <c r="A39" s="115"/>
      <c r="B39" s="124" t="s">
        <v>90</v>
      </c>
      <c r="C39" s="124" t="s">
        <v>91</v>
      </c>
      <c r="D39" s="124" t="s">
        <v>120</v>
      </c>
      <c r="E39" s="178">
        <f t="shared" si="0"/>
        <v>15</v>
      </c>
      <c r="F39" s="178"/>
      <c r="G39" s="165">
        <v>15</v>
      </c>
      <c r="H39" s="179"/>
      <c r="I39" s="179"/>
      <c r="J39" s="179"/>
      <c r="K39" s="1"/>
    </row>
    <row r="40" ht="16.55" customHeight="1" spans="1:11">
      <c r="A40" s="115"/>
      <c r="B40" s="124" t="s">
        <v>90</v>
      </c>
      <c r="C40" s="124" t="s">
        <v>110</v>
      </c>
      <c r="D40" s="124" t="s">
        <v>121</v>
      </c>
      <c r="E40" s="178">
        <f t="shared" si="0"/>
        <v>551.06</v>
      </c>
      <c r="F40" s="178"/>
      <c r="G40" s="165">
        <v>551.06</v>
      </c>
      <c r="H40" s="179"/>
      <c r="I40" s="179"/>
      <c r="J40" s="179"/>
      <c r="K40" s="1"/>
    </row>
    <row r="41" ht="16.55" customHeight="1" spans="1:11">
      <c r="A41" s="115"/>
      <c r="B41" s="124" t="s">
        <v>90</v>
      </c>
      <c r="C41" s="124" t="s">
        <v>122</v>
      </c>
      <c r="D41" s="124" t="s">
        <v>123</v>
      </c>
      <c r="E41" s="178">
        <f t="shared" si="0"/>
        <v>10</v>
      </c>
      <c r="F41" s="178"/>
      <c r="G41" s="165">
        <v>10</v>
      </c>
      <c r="H41" s="179"/>
      <c r="I41" s="179"/>
      <c r="J41" s="179"/>
      <c r="K41" s="1"/>
    </row>
    <row r="42" ht="16.55" customHeight="1" spans="1:11">
      <c r="A42" s="115"/>
      <c r="B42" s="124" t="s">
        <v>90</v>
      </c>
      <c r="C42" s="124" t="s">
        <v>97</v>
      </c>
      <c r="D42" s="124" t="s">
        <v>98</v>
      </c>
      <c r="E42" s="178">
        <f t="shared" si="0"/>
        <v>111</v>
      </c>
      <c r="F42" s="178"/>
      <c r="G42" s="165">
        <v>111</v>
      </c>
      <c r="H42" s="179"/>
      <c r="I42" s="179"/>
      <c r="J42" s="179"/>
      <c r="K42" s="1"/>
    </row>
    <row r="43" ht="16.55" customHeight="1" spans="1:11">
      <c r="A43" s="115"/>
      <c r="B43" s="124" t="s">
        <v>124</v>
      </c>
      <c r="C43" s="124" t="s">
        <v>110</v>
      </c>
      <c r="D43" s="124" t="s">
        <v>121</v>
      </c>
      <c r="E43" s="178">
        <f t="shared" si="0"/>
        <v>32.6</v>
      </c>
      <c r="F43" s="178"/>
      <c r="G43" s="165">
        <v>32.6</v>
      </c>
      <c r="H43" s="179"/>
      <c r="I43" s="179"/>
      <c r="J43" s="179"/>
      <c r="K43" s="1"/>
    </row>
    <row r="44" ht="16.55" customHeight="1" spans="1:11">
      <c r="A44" s="115"/>
      <c r="B44" s="124" t="s">
        <v>125</v>
      </c>
      <c r="C44" s="124" t="s">
        <v>97</v>
      </c>
      <c r="D44" s="124" t="s">
        <v>98</v>
      </c>
      <c r="E44" s="178">
        <f t="shared" si="0"/>
        <v>0.66</v>
      </c>
      <c r="F44" s="178"/>
      <c r="G44" s="165">
        <v>0.66</v>
      </c>
      <c r="H44" s="179"/>
      <c r="I44" s="179"/>
      <c r="J44" s="179"/>
      <c r="K44" s="1"/>
    </row>
    <row r="45" ht="16.55" customHeight="1" spans="1:11">
      <c r="A45" s="115"/>
      <c r="B45" s="124" t="s">
        <v>126</v>
      </c>
      <c r="C45" s="124" t="s">
        <v>110</v>
      </c>
      <c r="D45" s="124" t="s">
        <v>111</v>
      </c>
      <c r="E45" s="178">
        <f t="shared" si="0"/>
        <v>194</v>
      </c>
      <c r="F45" s="178"/>
      <c r="G45" s="165">
        <v>194</v>
      </c>
      <c r="H45" s="179"/>
      <c r="I45" s="179"/>
      <c r="J45" s="179"/>
      <c r="K45" s="1"/>
    </row>
    <row r="46" ht="16.55" customHeight="1" spans="1:11">
      <c r="A46" s="115"/>
      <c r="B46" s="124" t="s">
        <v>127</v>
      </c>
      <c r="C46" s="124" t="s">
        <v>97</v>
      </c>
      <c r="D46" s="124" t="s">
        <v>98</v>
      </c>
      <c r="E46" s="178">
        <f t="shared" si="0"/>
        <v>30</v>
      </c>
      <c r="F46" s="178"/>
      <c r="G46" s="165">
        <v>30</v>
      </c>
      <c r="H46" s="179"/>
      <c r="I46" s="179"/>
      <c r="J46" s="179"/>
      <c r="K46" s="1"/>
    </row>
    <row r="47" ht="16.55" customHeight="1" spans="1:11">
      <c r="A47" s="115"/>
      <c r="B47" s="124" t="s">
        <v>128</v>
      </c>
      <c r="C47" s="124" t="s">
        <v>97</v>
      </c>
      <c r="D47" s="124" t="s">
        <v>98</v>
      </c>
      <c r="E47" s="178">
        <f t="shared" si="0"/>
        <v>82.5</v>
      </c>
      <c r="F47" s="178"/>
      <c r="G47" s="165">
        <v>82.5</v>
      </c>
      <c r="H47" s="179"/>
      <c r="I47" s="179"/>
      <c r="J47" s="179"/>
      <c r="K47" s="1"/>
    </row>
    <row r="48" ht="16.55" customHeight="1" spans="1:11">
      <c r="A48" s="115"/>
      <c r="B48" s="124" t="s">
        <v>129</v>
      </c>
      <c r="C48" s="124" t="s">
        <v>97</v>
      </c>
      <c r="D48" s="124" t="s">
        <v>98</v>
      </c>
      <c r="E48" s="178">
        <f t="shared" si="0"/>
        <v>580</v>
      </c>
      <c r="F48" s="178"/>
      <c r="G48" s="165">
        <v>580</v>
      </c>
      <c r="H48" s="179"/>
      <c r="I48" s="179"/>
      <c r="J48" s="179"/>
      <c r="K48" s="1"/>
    </row>
    <row r="49" ht="16.55" customHeight="1" spans="1:11">
      <c r="A49" s="115"/>
      <c r="B49" s="124" t="s">
        <v>130</v>
      </c>
      <c r="C49" s="124" t="s">
        <v>110</v>
      </c>
      <c r="D49" s="124" t="s">
        <v>121</v>
      </c>
      <c r="E49" s="178">
        <f t="shared" si="0"/>
        <v>7400</v>
      </c>
      <c r="F49" s="178"/>
      <c r="G49" s="165">
        <v>7400</v>
      </c>
      <c r="H49" s="179"/>
      <c r="I49" s="179"/>
      <c r="J49" s="179"/>
      <c r="K49" s="1"/>
    </row>
    <row r="50" ht="16.55" customHeight="1" spans="1:11">
      <c r="A50" s="115"/>
      <c r="B50" s="124" t="s">
        <v>130</v>
      </c>
      <c r="C50" s="124" t="s">
        <v>97</v>
      </c>
      <c r="D50" s="124" t="s">
        <v>98</v>
      </c>
      <c r="E50" s="178">
        <f t="shared" si="0"/>
        <v>140</v>
      </c>
      <c r="F50" s="178"/>
      <c r="G50" s="165">
        <v>140</v>
      </c>
      <c r="H50" s="179"/>
      <c r="I50" s="179"/>
      <c r="J50" s="179"/>
      <c r="K50" s="1"/>
    </row>
    <row r="51" customFormat="1" ht="16.55" customHeight="1" spans="1:11">
      <c r="A51" s="115"/>
      <c r="B51" s="124" t="s">
        <v>130</v>
      </c>
      <c r="C51" s="124" t="s">
        <v>86</v>
      </c>
      <c r="D51" s="124" t="s">
        <v>131</v>
      </c>
      <c r="E51" s="178">
        <f t="shared" si="0"/>
        <v>33</v>
      </c>
      <c r="F51" s="178"/>
      <c r="G51" s="165">
        <v>33</v>
      </c>
      <c r="H51" s="179"/>
      <c r="I51" s="179"/>
      <c r="J51" s="179"/>
      <c r="K51" s="1"/>
    </row>
    <row r="52" ht="16.55" customHeight="1" spans="1:11">
      <c r="A52" s="115"/>
      <c r="B52" s="124" t="s">
        <v>130</v>
      </c>
      <c r="C52" s="124" t="s">
        <v>132</v>
      </c>
      <c r="D52" s="124" t="s">
        <v>133</v>
      </c>
      <c r="E52" s="178">
        <f t="shared" si="0"/>
        <v>769.5</v>
      </c>
      <c r="F52" s="178"/>
      <c r="G52" s="165">
        <v>769.5</v>
      </c>
      <c r="H52" s="165"/>
      <c r="I52" s="179"/>
      <c r="J52" s="179"/>
      <c r="K52" s="1"/>
    </row>
    <row r="53" ht="16.55" customHeight="1" spans="1:11">
      <c r="A53" s="115"/>
      <c r="B53" s="124" t="s">
        <v>134</v>
      </c>
      <c r="C53" s="124" t="s">
        <v>91</v>
      </c>
      <c r="D53" s="124" t="s">
        <v>92</v>
      </c>
      <c r="E53" s="178">
        <f t="shared" si="0"/>
        <v>1.44</v>
      </c>
      <c r="F53" s="178"/>
      <c r="G53" s="165">
        <v>1.44</v>
      </c>
      <c r="H53" s="179"/>
      <c r="I53" s="179"/>
      <c r="J53" s="179"/>
      <c r="K53" s="1"/>
    </row>
    <row r="54" ht="16.55" customHeight="1" spans="1:11">
      <c r="A54" s="115"/>
      <c r="B54" s="124" t="s">
        <v>134</v>
      </c>
      <c r="C54" s="124" t="s">
        <v>110</v>
      </c>
      <c r="D54" s="124" t="s">
        <v>121</v>
      </c>
      <c r="E54" s="178">
        <f t="shared" si="0"/>
        <v>64.8</v>
      </c>
      <c r="F54" s="178"/>
      <c r="G54" s="165">
        <v>64.8</v>
      </c>
      <c r="H54" s="179"/>
      <c r="I54" s="179"/>
      <c r="J54" s="179"/>
      <c r="K54" s="1"/>
    </row>
    <row r="55" ht="16.55" customHeight="1" spans="1:11">
      <c r="A55" s="115"/>
      <c r="B55" s="124" t="s">
        <v>134</v>
      </c>
      <c r="C55" s="124" t="s">
        <v>97</v>
      </c>
      <c r="D55" s="124" t="s">
        <v>98</v>
      </c>
      <c r="E55" s="178">
        <f t="shared" ref="E55:E72" si="1">SUM(F55:J55)</f>
        <v>339.4424</v>
      </c>
      <c r="F55" s="178"/>
      <c r="G55" s="165">
        <v>339.4424</v>
      </c>
      <c r="H55" s="179"/>
      <c r="I55" s="179"/>
      <c r="J55" s="179"/>
      <c r="K55" s="1"/>
    </row>
    <row r="56" ht="16.55" customHeight="1" spans="1:11">
      <c r="A56" s="115"/>
      <c r="B56" s="124" t="s">
        <v>134</v>
      </c>
      <c r="C56" s="124" t="s">
        <v>86</v>
      </c>
      <c r="D56" s="124" t="s">
        <v>131</v>
      </c>
      <c r="E56" s="178">
        <f t="shared" si="1"/>
        <v>50</v>
      </c>
      <c r="F56" s="178"/>
      <c r="G56" s="165">
        <v>50</v>
      </c>
      <c r="H56" s="179"/>
      <c r="I56" s="179"/>
      <c r="J56" s="179"/>
      <c r="K56" s="1"/>
    </row>
    <row r="57" ht="16.55" customHeight="1" spans="1:11">
      <c r="A57" s="115"/>
      <c r="B57" s="124" t="s">
        <v>134</v>
      </c>
      <c r="C57" s="124" t="s">
        <v>132</v>
      </c>
      <c r="D57" s="124" t="s">
        <v>133</v>
      </c>
      <c r="E57" s="178">
        <f t="shared" si="1"/>
        <v>12</v>
      </c>
      <c r="F57" s="178"/>
      <c r="G57" s="165">
        <v>12</v>
      </c>
      <c r="H57" s="179"/>
      <c r="I57" s="179"/>
      <c r="J57" s="179"/>
      <c r="K57" s="1"/>
    </row>
    <row r="58" ht="16.55" customHeight="1" spans="1:11">
      <c r="A58" s="115"/>
      <c r="B58" s="124" t="s">
        <v>135</v>
      </c>
      <c r="C58" s="124" t="s">
        <v>97</v>
      </c>
      <c r="D58" s="124" t="s">
        <v>98</v>
      </c>
      <c r="E58" s="178">
        <f t="shared" si="1"/>
        <v>30</v>
      </c>
      <c r="F58" s="178"/>
      <c r="G58" s="165">
        <v>30</v>
      </c>
      <c r="H58" s="179"/>
      <c r="I58" s="179"/>
      <c r="J58" s="179"/>
      <c r="K58" s="1"/>
    </row>
    <row r="59" ht="16.55" customHeight="1" spans="1:11">
      <c r="A59" s="115"/>
      <c r="B59" s="124" t="s">
        <v>136</v>
      </c>
      <c r="C59" s="124" t="s">
        <v>110</v>
      </c>
      <c r="D59" s="124" t="s">
        <v>121</v>
      </c>
      <c r="E59" s="178">
        <f t="shared" si="1"/>
        <v>32</v>
      </c>
      <c r="F59" s="178"/>
      <c r="G59" s="165">
        <v>32</v>
      </c>
      <c r="H59" s="179"/>
      <c r="I59" s="179"/>
      <c r="J59" s="179"/>
      <c r="K59" s="1"/>
    </row>
    <row r="60" ht="16.55" customHeight="1" spans="1:11">
      <c r="A60" s="115"/>
      <c r="B60" s="124" t="s">
        <v>136</v>
      </c>
      <c r="C60" s="124" t="s">
        <v>110</v>
      </c>
      <c r="D60" s="124" t="s">
        <v>111</v>
      </c>
      <c r="E60" s="178">
        <f t="shared" si="1"/>
        <v>118</v>
      </c>
      <c r="F60" s="178"/>
      <c r="G60" s="165">
        <v>118</v>
      </c>
      <c r="H60" s="179"/>
      <c r="I60" s="179"/>
      <c r="J60" s="179"/>
      <c r="K60" s="1"/>
    </row>
    <row r="61" ht="16.55" customHeight="1" spans="1:11">
      <c r="A61" s="115"/>
      <c r="B61" s="124" t="s">
        <v>136</v>
      </c>
      <c r="C61" s="124" t="s">
        <v>97</v>
      </c>
      <c r="D61" s="124" t="s">
        <v>98</v>
      </c>
      <c r="E61" s="178">
        <f t="shared" si="1"/>
        <v>824</v>
      </c>
      <c r="F61" s="178"/>
      <c r="G61" s="165">
        <v>824</v>
      </c>
      <c r="H61" s="179"/>
      <c r="I61" s="179"/>
      <c r="J61" s="179"/>
      <c r="K61" s="1"/>
    </row>
    <row r="62" ht="16.55" customHeight="1" spans="1:11">
      <c r="A62" s="115"/>
      <c r="B62" s="124" t="s">
        <v>137</v>
      </c>
      <c r="C62" s="124" t="s">
        <v>110</v>
      </c>
      <c r="D62" s="124" t="s">
        <v>111</v>
      </c>
      <c r="E62" s="178">
        <f t="shared" si="1"/>
        <v>89.5</v>
      </c>
      <c r="F62" s="178"/>
      <c r="G62" s="165">
        <v>89.5</v>
      </c>
      <c r="H62" s="179"/>
      <c r="I62" s="179"/>
      <c r="J62" s="179"/>
      <c r="K62" s="1"/>
    </row>
    <row r="63" ht="16.55" customHeight="1" spans="1:11">
      <c r="A63" s="115"/>
      <c r="B63" s="124" t="s">
        <v>137</v>
      </c>
      <c r="C63" s="124" t="s">
        <v>97</v>
      </c>
      <c r="D63" s="124" t="s">
        <v>98</v>
      </c>
      <c r="E63" s="178">
        <f t="shared" si="1"/>
        <v>1</v>
      </c>
      <c r="F63" s="178"/>
      <c r="G63" s="165">
        <v>1</v>
      </c>
      <c r="H63" s="179"/>
      <c r="I63" s="179"/>
      <c r="J63" s="179"/>
      <c r="K63" s="1"/>
    </row>
    <row r="64" ht="16.55" customHeight="1" spans="1:11">
      <c r="A64" s="115"/>
      <c r="B64" s="124" t="s">
        <v>138</v>
      </c>
      <c r="C64" s="124" t="s">
        <v>97</v>
      </c>
      <c r="D64" s="124" t="s">
        <v>98</v>
      </c>
      <c r="E64" s="178">
        <f t="shared" si="1"/>
        <v>39</v>
      </c>
      <c r="F64" s="178"/>
      <c r="G64" s="165">
        <v>39</v>
      </c>
      <c r="H64" s="179"/>
      <c r="I64" s="179"/>
      <c r="J64" s="179"/>
      <c r="K64" s="1"/>
    </row>
    <row r="65" ht="16.55" customHeight="1" spans="1:11">
      <c r="A65" s="115"/>
      <c r="B65" s="124" t="s">
        <v>138</v>
      </c>
      <c r="C65" s="124" t="s">
        <v>86</v>
      </c>
      <c r="D65" s="124" t="s">
        <v>131</v>
      </c>
      <c r="E65" s="178">
        <f t="shared" si="1"/>
        <v>46.4</v>
      </c>
      <c r="F65" s="178"/>
      <c r="G65" s="165">
        <v>46.4</v>
      </c>
      <c r="H65" s="179"/>
      <c r="I65" s="179"/>
      <c r="J65" s="179"/>
      <c r="K65" s="1"/>
    </row>
    <row r="66" ht="16.55" customHeight="1" spans="1:11">
      <c r="A66" s="115"/>
      <c r="B66" s="124" t="s">
        <v>139</v>
      </c>
      <c r="C66" s="124" t="s">
        <v>110</v>
      </c>
      <c r="D66" s="124" t="s">
        <v>111</v>
      </c>
      <c r="E66" s="178">
        <f t="shared" si="1"/>
        <v>691</v>
      </c>
      <c r="F66" s="178"/>
      <c r="G66" s="165">
        <v>691</v>
      </c>
      <c r="H66" s="179"/>
      <c r="I66" s="179"/>
      <c r="J66" s="179"/>
      <c r="K66" s="1"/>
    </row>
    <row r="67" ht="16.55" customHeight="1" spans="1:11">
      <c r="A67" s="115"/>
      <c r="B67" s="124" t="s">
        <v>139</v>
      </c>
      <c r="C67" s="124" t="s">
        <v>97</v>
      </c>
      <c r="D67" s="124" t="s">
        <v>98</v>
      </c>
      <c r="E67" s="178">
        <f t="shared" si="1"/>
        <v>346</v>
      </c>
      <c r="F67" s="178"/>
      <c r="G67" s="165">
        <v>346</v>
      </c>
      <c r="H67" s="179"/>
      <c r="I67" s="179"/>
      <c r="J67" s="179"/>
      <c r="K67" s="1"/>
    </row>
    <row r="68" ht="16.55" customHeight="1" spans="1:11">
      <c r="A68" s="115"/>
      <c r="B68" s="124" t="s">
        <v>139</v>
      </c>
      <c r="C68" s="124" t="s">
        <v>86</v>
      </c>
      <c r="D68" s="124" t="s">
        <v>131</v>
      </c>
      <c r="E68" s="178">
        <f t="shared" si="1"/>
        <v>2.4</v>
      </c>
      <c r="F68" s="178"/>
      <c r="G68" s="165">
        <v>2.4</v>
      </c>
      <c r="H68" s="179"/>
      <c r="I68" s="179"/>
      <c r="J68" s="179"/>
      <c r="K68" s="1"/>
    </row>
    <row r="69" ht="16.55" customHeight="1" spans="1:11">
      <c r="A69" s="115"/>
      <c r="B69" s="124" t="s">
        <v>140</v>
      </c>
      <c r="C69" s="124" t="s">
        <v>132</v>
      </c>
      <c r="D69" s="124" t="s">
        <v>133</v>
      </c>
      <c r="E69" s="178">
        <f t="shared" si="1"/>
        <v>106.7</v>
      </c>
      <c r="F69" s="178"/>
      <c r="G69" s="165">
        <v>106.7</v>
      </c>
      <c r="H69" s="179"/>
      <c r="I69" s="179"/>
      <c r="J69" s="179"/>
      <c r="K69" s="1"/>
    </row>
    <row r="70" ht="16.55" customHeight="1" spans="1:11">
      <c r="A70" s="115"/>
      <c r="B70" s="124" t="s">
        <v>141</v>
      </c>
      <c r="C70" s="124" t="s">
        <v>110</v>
      </c>
      <c r="D70" s="124" t="s">
        <v>111</v>
      </c>
      <c r="E70" s="178">
        <f t="shared" si="1"/>
        <v>35</v>
      </c>
      <c r="F70" s="178"/>
      <c r="G70" s="165">
        <v>35</v>
      </c>
      <c r="H70" s="179"/>
      <c r="I70" s="179"/>
      <c r="J70" s="179"/>
      <c r="K70" s="1"/>
    </row>
    <row r="71" ht="16.55" customHeight="1" spans="1:11">
      <c r="A71" s="115"/>
      <c r="B71" s="124" t="s">
        <v>141</v>
      </c>
      <c r="C71" s="124" t="s">
        <v>86</v>
      </c>
      <c r="D71" s="124" t="s">
        <v>131</v>
      </c>
      <c r="E71" s="178">
        <f t="shared" si="1"/>
        <v>159</v>
      </c>
      <c r="F71" s="178"/>
      <c r="G71" s="165">
        <v>159</v>
      </c>
      <c r="H71" s="179"/>
      <c r="I71" s="179"/>
      <c r="J71" s="179"/>
      <c r="K71" s="1"/>
    </row>
    <row r="72" ht="16.55" customHeight="1" spans="1:11">
      <c r="A72" s="115"/>
      <c r="B72" s="124" t="s">
        <v>141</v>
      </c>
      <c r="C72" s="124" t="s">
        <v>132</v>
      </c>
      <c r="D72" s="124" t="s">
        <v>133</v>
      </c>
      <c r="E72" s="178">
        <f t="shared" si="1"/>
        <v>115</v>
      </c>
      <c r="F72" s="178"/>
      <c r="G72" s="165">
        <v>115</v>
      </c>
      <c r="H72" s="179"/>
      <c r="I72" s="179"/>
      <c r="J72" s="179"/>
      <c r="K72" s="1"/>
    </row>
    <row r="73" ht="16.55" customHeight="1" spans="1:11">
      <c r="A73" s="115"/>
      <c r="B73" s="124" t="s">
        <v>100</v>
      </c>
      <c r="C73" s="124" t="s">
        <v>101</v>
      </c>
      <c r="D73" s="124" t="s">
        <v>105</v>
      </c>
      <c r="E73" s="178">
        <f t="shared" ref="E73:E102" si="2">SUM(F73:J73)</f>
        <v>50</v>
      </c>
      <c r="F73" s="178"/>
      <c r="G73" s="165">
        <v>50</v>
      </c>
      <c r="H73" s="179"/>
      <c r="I73" s="179"/>
      <c r="J73" s="179"/>
      <c r="K73" s="1"/>
    </row>
    <row r="74" ht="16.55" customHeight="1" spans="1:11">
      <c r="A74" s="115"/>
      <c r="B74" s="124" t="s">
        <v>100</v>
      </c>
      <c r="C74" s="124" t="s">
        <v>97</v>
      </c>
      <c r="D74" s="124" t="s">
        <v>98</v>
      </c>
      <c r="E74" s="178">
        <f t="shared" si="2"/>
        <v>11.2</v>
      </c>
      <c r="F74" s="178"/>
      <c r="G74" s="165">
        <v>11.2</v>
      </c>
      <c r="H74" s="179"/>
      <c r="I74" s="179"/>
      <c r="J74" s="179"/>
      <c r="K74" s="1"/>
    </row>
    <row r="75" ht="16.55" customHeight="1" spans="1:11">
      <c r="A75" s="115"/>
      <c r="B75" s="124" t="s">
        <v>100</v>
      </c>
      <c r="C75" s="124" t="s">
        <v>86</v>
      </c>
      <c r="D75" s="124" t="s">
        <v>142</v>
      </c>
      <c r="E75" s="178">
        <f t="shared" si="2"/>
        <v>50</v>
      </c>
      <c r="F75" s="178"/>
      <c r="G75" s="165">
        <v>50</v>
      </c>
      <c r="H75" s="179"/>
      <c r="I75" s="179"/>
      <c r="J75" s="179"/>
      <c r="K75" s="1"/>
    </row>
    <row r="76" ht="16.55" customHeight="1" spans="1:11">
      <c r="A76" s="115"/>
      <c r="B76" s="124" t="s">
        <v>100</v>
      </c>
      <c r="C76" s="124" t="s">
        <v>86</v>
      </c>
      <c r="D76" s="124" t="s">
        <v>131</v>
      </c>
      <c r="E76" s="178">
        <f t="shared" si="2"/>
        <v>404.5</v>
      </c>
      <c r="F76" s="178"/>
      <c r="G76" s="165">
        <v>404.5</v>
      </c>
      <c r="H76" s="179"/>
      <c r="I76" s="179"/>
      <c r="J76" s="179"/>
      <c r="K76" s="1"/>
    </row>
    <row r="77" ht="16.55" customHeight="1" spans="1:11">
      <c r="A77" s="115"/>
      <c r="B77" s="124" t="s">
        <v>143</v>
      </c>
      <c r="C77" s="124" t="s">
        <v>144</v>
      </c>
      <c r="D77" s="124" t="s">
        <v>145</v>
      </c>
      <c r="E77" s="178">
        <f t="shared" si="2"/>
        <v>219.788</v>
      </c>
      <c r="F77" s="178"/>
      <c r="G77" s="165">
        <v>219.788</v>
      </c>
      <c r="H77" s="179"/>
      <c r="I77" s="179"/>
      <c r="J77" s="179"/>
      <c r="K77" s="1"/>
    </row>
    <row r="78" ht="16.55" customHeight="1" spans="1:11">
      <c r="A78" s="115"/>
      <c r="B78" s="124" t="s">
        <v>146</v>
      </c>
      <c r="C78" s="124" t="s">
        <v>86</v>
      </c>
      <c r="D78" s="124" t="s">
        <v>131</v>
      </c>
      <c r="E78" s="178">
        <f t="shared" si="2"/>
        <v>733.95</v>
      </c>
      <c r="F78" s="178"/>
      <c r="G78" s="165">
        <v>733.95</v>
      </c>
      <c r="H78" s="179"/>
      <c r="I78" s="179"/>
      <c r="J78" s="179"/>
      <c r="K78" s="1"/>
    </row>
    <row r="79" ht="16.55" customHeight="1" spans="1:11">
      <c r="A79" s="115"/>
      <c r="B79" s="124" t="s">
        <v>146</v>
      </c>
      <c r="C79" s="124" t="s">
        <v>97</v>
      </c>
      <c r="D79" s="124" t="s">
        <v>98</v>
      </c>
      <c r="E79" s="178">
        <f t="shared" si="2"/>
        <v>20</v>
      </c>
      <c r="F79" s="178"/>
      <c r="G79" s="165">
        <v>20</v>
      </c>
      <c r="H79" s="179"/>
      <c r="I79" s="179"/>
      <c r="J79" s="179"/>
      <c r="K79" s="1"/>
    </row>
    <row r="80" ht="16.55" customHeight="1" spans="1:11">
      <c r="A80" s="115"/>
      <c r="B80" s="124" t="s">
        <v>147</v>
      </c>
      <c r="C80" s="124" t="s">
        <v>97</v>
      </c>
      <c r="D80" s="124" t="s">
        <v>98</v>
      </c>
      <c r="E80" s="178">
        <f t="shared" si="2"/>
        <v>1</v>
      </c>
      <c r="F80" s="178"/>
      <c r="G80" s="165">
        <v>1</v>
      </c>
      <c r="H80" s="179"/>
      <c r="I80" s="179"/>
      <c r="J80" s="179"/>
      <c r="K80" s="1"/>
    </row>
    <row r="81" ht="16.55" customHeight="1" spans="1:11">
      <c r="A81" s="115"/>
      <c r="B81" s="124" t="s">
        <v>148</v>
      </c>
      <c r="C81" s="124" t="s">
        <v>91</v>
      </c>
      <c r="D81" s="124" t="s">
        <v>117</v>
      </c>
      <c r="E81" s="178">
        <f t="shared" si="2"/>
        <v>30</v>
      </c>
      <c r="F81" s="178"/>
      <c r="G81" s="165">
        <v>30</v>
      </c>
      <c r="H81" s="179"/>
      <c r="I81" s="179"/>
      <c r="J81" s="179"/>
      <c r="K81" s="1"/>
    </row>
    <row r="82" ht="16.55" customHeight="1" spans="1:11">
      <c r="A82" s="115"/>
      <c r="B82" s="124" t="s">
        <v>148</v>
      </c>
      <c r="C82" s="124" t="s">
        <v>91</v>
      </c>
      <c r="D82" s="124" t="s">
        <v>116</v>
      </c>
      <c r="E82" s="178">
        <f t="shared" si="2"/>
        <v>34</v>
      </c>
      <c r="F82" s="178"/>
      <c r="G82" s="165">
        <v>34</v>
      </c>
      <c r="H82" s="179"/>
      <c r="I82" s="179"/>
      <c r="J82" s="179"/>
      <c r="K82" s="1"/>
    </row>
    <row r="83" ht="16.55" customHeight="1" spans="1:11">
      <c r="A83" s="115"/>
      <c r="B83" s="124" t="s">
        <v>148</v>
      </c>
      <c r="C83" s="124" t="s">
        <v>110</v>
      </c>
      <c r="D83" s="124" t="s">
        <v>121</v>
      </c>
      <c r="E83" s="178">
        <f t="shared" si="2"/>
        <v>65</v>
      </c>
      <c r="F83" s="178"/>
      <c r="G83" s="165">
        <v>65</v>
      </c>
      <c r="H83" s="179"/>
      <c r="I83" s="179"/>
      <c r="J83" s="179"/>
      <c r="K83" s="1"/>
    </row>
    <row r="84" ht="16.55" customHeight="1" spans="1:11">
      <c r="A84" s="115"/>
      <c r="B84" s="124" t="s">
        <v>148</v>
      </c>
      <c r="C84" s="124" t="s">
        <v>110</v>
      </c>
      <c r="D84" s="124" t="s">
        <v>111</v>
      </c>
      <c r="E84" s="178">
        <f t="shared" si="2"/>
        <v>341.15</v>
      </c>
      <c r="F84" s="178"/>
      <c r="G84" s="165">
        <v>341.15</v>
      </c>
      <c r="H84" s="179"/>
      <c r="I84" s="179"/>
      <c r="J84" s="179"/>
      <c r="K84" s="1"/>
    </row>
    <row r="85" ht="16.55" customHeight="1" spans="1:11">
      <c r="A85" s="115"/>
      <c r="B85" s="124" t="s">
        <v>148</v>
      </c>
      <c r="C85" s="124" t="s">
        <v>97</v>
      </c>
      <c r="D85" s="124" t="s">
        <v>98</v>
      </c>
      <c r="E85" s="178">
        <f t="shared" si="2"/>
        <v>100.5</v>
      </c>
      <c r="F85" s="178"/>
      <c r="G85" s="165">
        <v>100.5</v>
      </c>
      <c r="H85" s="179"/>
      <c r="I85" s="179"/>
      <c r="J85" s="179"/>
      <c r="K85" s="1"/>
    </row>
    <row r="86" ht="16.55" customHeight="1" spans="1:11">
      <c r="A86" s="115"/>
      <c r="B86" s="124" t="s">
        <v>148</v>
      </c>
      <c r="C86" s="124" t="s">
        <v>132</v>
      </c>
      <c r="D86" s="124" t="s">
        <v>133</v>
      </c>
      <c r="E86" s="178">
        <f t="shared" si="2"/>
        <v>280</v>
      </c>
      <c r="F86" s="178"/>
      <c r="G86" s="165">
        <v>280</v>
      </c>
      <c r="H86" s="179"/>
      <c r="I86" s="179"/>
      <c r="J86" s="179"/>
      <c r="K86" s="1"/>
    </row>
    <row r="87" ht="16.55" customHeight="1" spans="1:11">
      <c r="A87" s="115"/>
      <c r="B87" s="124" t="s">
        <v>149</v>
      </c>
      <c r="C87" s="124" t="s">
        <v>91</v>
      </c>
      <c r="D87" s="124" t="s">
        <v>120</v>
      </c>
      <c r="E87" s="178">
        <f t="shared" si="2"/>
        <v>3</v>
      </c>
      <c r="F87" s="178"/>
      <c r="G87" s="165">
        <v>3</v>
      </c>
      <c r="H87" s="179"/>
      <c r="I87" s="179"/>
      <c r="J87" s="179"/>
      <c r="K87" s="1"/>
    </row>
    <row r="88" ht="16.55" customHeight="1" spans="1:11">
      <c r="A88" s="115"/>
      <c r="B88" s="124" t="s">
        <v>149</v>
      </c>
      <c r="C88" s="124" t="s">
        <v>110</v>
      </c>
      <c r="D88" s="124" t="s">
        <v>111</v>
      </c>
      <c r="E88" s="178">
        <f t="shared" si="2"/>
        <v>3196.62</v>
      </c>
      <c r="F88" s="178"/>
      <c r="G88" s="165">
        <v>3196.62</v>
      </c>
      <c r="H88" s="179"/>
      <c r="I88" s="179"/>
      <c r="J88" s="179"/>
      <c r="K88" s="1"/>
    </row>
    <row r="89" ht="16.55" customHeight="1" spans="1:11">
      <c r="A89" s="115"/>
      <c r="B89" s="124" t="s">
        <v>149</v>
      </c>
      <c r="C89" s="124" t="s">
        <v>97</v>
      </c>
      <c r="D89" s="124" t="s">
        <v>98</v>
      </c>
      <c r="E89" s="178">
        <f t="shared" si="2"/>
        <v>325.4</v>
      </c>
      <c r="F89" s="178"/>
      <c r="G89" s="165">
        <v>325.4</v>
      </c>
      <c r="H89" s="179"/>
      <c r="I89" s="179"/>
      <c r="J89" s="179"/>
      <c r="K89" s="1"/>
    </row>
    <row r="90" ht="16.55" customHeight="1" spans="1:11">
      <c r="A90" s="115"/>
      <c r="B90" s="124" t="s">
        <v>150</v>
      </c>
      <c r="C90" s="124" t="s">
        <v>110</v>
      </c>
      <c r="D90" s="124" t="s">
        <v>111</v>
      </c>
      <c r="E90" s="178">
        <f t="shared" si="2"/>
        <v>400</v>
      </c>
      <c r="F90" s="178"/>
      <c r="G90" s="165">
        <v>400</v>
      </c>
      <c r="H90" s="179"/>
      <c r="I90" s="179"/>
      <c r="J90" s="179"/>
      <c r="K90" s="1"/>
    </row>
    <row r="91" ht="16.55" customHeight="1" spans="1:11">
      <c r="A91" s="115"/>
      <c r="B91" s="124" t="s">
        <v>151</v>
      </c>
      <c r="C91" s="124" t="s">
        <v>91</v>
      </c>
      <c r="D91" s="124" t="s">
        <v>94</v>
      </c>
      <c r="E91" s="178">
        <f t="shared" si="2"/>
        <v>17</v>
      </c>
      <c r="F91" s="178"/>
      <c r="G91" s="165">
        <v>17</v>
      </c>
      <c r="H91" s="179"/>
      <c r="I91" s="179"/>
      <c r="J91" s="179"/>
      <c r="K91" s="1"/>
    </row>
    <row r="92" ht="16.55" customHeight="1" spans="1:11">
      <c r="A92" s="115"/>
      <c r="B92" s="124" t="s">
        <v>151</v>
      </c>
      <c r="C92" s="124" t="s">
        <v>152</v>
      </c>
      <c r="D92" s="124" t="s">
        <v>153</v>
      </c>
      <c r="E92" s="178">
        <f t="shared" si="2"/>
        <v>3500</v>
      </c>
      <c r="F92" s="178"/>
      <c r="G92" s="165">
        <v>3500</v>
      </c>
      <c r="H92" s="179"/>
      <c r="I92" s="179"/>
      <c r="J92" s="179"/>
      <c r="K92" s="1"/>
    </row>
    <row r="93" ht="16.55" customHeight="1" spans="1:11">
      <c r="A93" s="115"/>
      <c r="B93" s="124" t="s">
        <v>151</v>
      </c>
      <c r="C93" s="124" t="s">
        <v>91</v>
      </c>
      <c r="D93" s="124" t="s">
        <v>120</v>
      </c>
      <c r="E93" s="178">
        <f t="shared" si="2"/>
        <v>16.54</v>
      </c>
      <c r="F93" s="178"/>
      <c r="G93" s="165">
        <v>16.54</v>
      </c>
      <c r="H93" s="179"/>
      <c r="I93" s="179"/>
      <c r="J93" s="179"/>
      <c r="K93" s="1"/>
    </row>
    <row r="94" ht="16.55" customHeight="1" spans="1:11">
      <c r="A94" s="115"/>
      <c r="B94" s="124" t="s">
        <v>151</v>
      </c>
      <c r="C94" s="124" t="s">
        <v>110</v>
      </c>
      <c r="D94" s="124" t="s">
        <v>121</v>
      </c>
      <c r="E94" s="178">
        <f t="shared" si="2"/>
        <v>2.7</v>
      </c>
      <c r="F94" s="178"/>
      <c r="G94" s="165">
        <v>2.7</v>
      </c>
      <c r="H94" s="179"/>
      <c r="I94" s="179"/>
      <c r="J94" s="179"/>
      <c r="K94" s="1"/>
    </row>
    <row r="95" ht="16.55" customHeight="1" spans="1:11">
      <c r="A95" s="115"/>
      <c r="B95" s="124" t="s">
        <v>151</v>
      </c>
      <c r="C95" s="124" t="s">
        <v>97</v>
      </c>
      <c r="D95" s="124" t="s">
        <v>98</v>
      </c>
      <c r="E95" s="178">
        <f t="shared" si="2"/>
        <v>140</v>
      </c>
      <c r="F95" s="178"/>
      <c r="G95" s="165">
        <v>140</v>
      </c>
      <c r="H95" s="179"/>
      <c r="I95" s="179"/>
      <c r="J95" s="179"/>
      <c r="K95" s="1"/>
    </row>
    <row r="96" ht="16.55" customHeight="1" spans="1:11">
      <c r="A96" s="115"/>
      <c r="B96" s="124" t="s">
        <v>151</v>
      </c>
      <c r="C96" s="124" t="s">
        <v>97</v>
      </c>
      <c r="D96" s="124" t="s">
        <v>98</v>
      </c>
      <c r="E96" s="178">
        <f t="shared" si="2"/>
        <v>89.3</v>
      </c>
      <c r="F96" s="178"/>
      <c r="G96" s="165">
        <v>89.3</v>
      </c>
      <c r="H96" s="179"/>
      <c r="I96" s="179"/>
      <c r="J96" s="179"/>
      <c r="K96" s="1"/>
    </row>
    <row r="97" ht="16.55" customHeight="1" spans="1:11">
      <c r="A97" s="115"/>
      <c r="B97" s="124" t="s">
        <v>151</v>
      </c>
      <c r="C97" s="124" t="s">
        <v>97</v>
      </c>
      <c r="D97" s="124" t="s">
        <v>98</v>
      </c>
      <c r="E97" s="178">
        <f t="shared" si="2"/>
        <v>50</v>
      </c>
      <c r="F97" s="178"/>
      <c r="G97" s="165">
        <v>50</v>
      </c>
      <c r="H97" s="179"/>
      <c r="I97" s="179"/>
      <c r="J97" s="179"/>
      <c r="K97" s="1"/>
    </row>
    <row r="98" ht="16.55" customHeight="1" spans="1:11">
      <c r="A98" s="115"/>
      <c r="B98" s="124" t="s">
        <v>151</v>
      </c>
      <c r="C98" s="124" t="s">
        <v>97</v>
      </c>
      <c r="D98" s="124" t="s">
        <v>98</v>
      </c>
      <c r="E98" s="178">
        <f t="shared" si="2"/>
        <v>9.2</v>
      </c>
      <c r="F98" s="178"/>
      <c r="G98" s="165">
        <v>9.2</v>
      </c>
      <c r="H98" s="179"/>
      <c r="I98" s="179"/>
      <c r="J98" s="179"/>
      <c r="K98" s="1"/>
    </row>
    <row r="99" ht="16.55" customHeight="1" spans="1:11">
      <c r="A99" s="115"/>
      <c r="B99" s="124" t="s">
        <v>154</v>
      </c>
      <c r="C99" s="124" t="s">
        <v>155</v>
      </c>
      <c r="D99" s="124" t="s">
        <v>156</v>
      </c>
      <c r="E99" s="178">
        <f t="shared" si="2"/>
        <v>445</v>
      </c>
      <c r="F99" s="178"/>
      <c r="G99" s="165">
        <v>445</v>
      </c>
      <c r="H99" s="179"/>
      <c r="I99" s="179"/>
      <c r="J99" s="179"/>
      <c r="K99" s="1"/>
    </row>
    <row r="100" ht="16.55" customHeight="1" spans="1:11">
      <c r="A100" s="115"/>
      <c r="B100" s="124" t="s">
        <v>157</v>
      </c>
      <c r="C100" s="124" t="s">
        <v>110</v>
      </c>
      <c r="D100" s="124" t="s">
        <v>111</v>
      </c>
      <c r="E100" s="178">
        <f t="shared" si="2"/>
        <v>120</v>
      </c>
      <c r="F100" s="178"/>
      <c r="G100" s="165">
        <v>120</v>
      </c>
      <c r="H100" s="179"/>
      <c r="I100" s="179"/>
      <c r="J100" s="179"/>
      <c r="K100" s="1"/>
    </row>
    <row r="101" ht="16.55" customHeight="1" spans="1:11">
      <c r="A101" s="115"/>
      <c r="B101" s="124" t="s">
        <v>157</v>
      </c>
      <c r="C101" s="124" t="s">
        <v>97</v>
      </c>
      <c r="D101" s="124" t="s">
        <v>98</v>
      </c>
      <c r="E101" s="178">
        <f t="shared" si="2"/>
        <v>16</v>
      </c>
      <c r="F101" s="178"/>
      <c r="G101" s="165">
        <v>16</v>
      </c>
      <c r="H101" s="179"/>
      <c r="I101" s="179"/>
      <c r="J101" s="179"/>
      <c r="K101" s="1"/>
    </row>
    <row r="102" ht="16.55" customHeight="1" spans="1:11">
      <c r="A102" s="115"/>
      <c r="B102" s="124" t="s">
        <v>157</v>
      </c>
      <c r="C102" s="124" t="s">
        <v>86</v>
      </c>
      <c r="D102" s="124" t="s">
        <v>131</v>
      </c>
      <c r="E102" s="178">
        <f t="shared" si="2"/>
        <v>20</v>
      </c>
      <c r="F102" s="178"/>
      <c r="G102" s="165">
        <v>20</v>
      </c>
      <c r="H102" s="179"/>
      <c r="I102" s="179"/>
      <c r="J102" s="179"/>
      <c r="K102" s="1"/>
    </row>
    <row r="103" ht="16.25" customHeight="1" spans="1:11">
      <c r="A103" s="9"/>
      <c r="B103" s="117" t="s">
        <v>69</v>
      </c>
      <c r="C103" s="117"/>
      <c r="D103" s="117"/>
      <c r="E103" s="157">
        <f>SUM(E6:E102)</f>
        <v>33058.438938</v>
      </c>
      <c r="F103" s="157">
        <f>SUM(F6:F102)</f>
        <v>7069.54973</v>
      </c>
      <c r="G103" s="157">
        <f>SUM(G6:G102)</f>
        <v>25988.889208</v>
      </c>
      <c r="H103" s="172"/>
      <c r="I103" s="172"/>
      <c r="J103" s="172"/>
      <c r="K103" s="115"/>
    </row>
    <row r="104" ht="9.75" customHeight="1" spans="1:11">
      <c r="A104" s="127"/>
      <c r="B104" s="121"/>
      <c r="C104" s="121"/>
      <c r="D104" s="121"/>
      <c r="E104" s="159"/>
      <c r="F104" s="159"/>
      <c r="G104" s="159"/>
      <c r="H104" s="121"/>
      <c r="I104" s="170"/>
      <c r="J104" s="170"/>
      <c r="K104" s="127"/>
    </row>
  </sheetData>
  <autoFilter ref="A5:K103">
    <extLst/>
  </autoFilter>
  <mergeCells count="10">
    <mergeCell ref="B2:J2"/>
    <mergeCell ref="B3:C3"/>
    <mergeCell ref="H4:J4"/>
    <mergeCell ref="A6:A27"/>
    <mergeCell ref="B4:B5"/>
    <mergeCell ref="C4:C5"/>
    <mergeCell ref="D4:D5"/>
    <mergeCell ref="E4:E5"/>
    <mergeCell ref="F4:F5"/>
    <mergeCell ref="G4:G5"/>
  </mergeCells>
  <printOptions horizontalCentered="1"/>
  <pageMargins left="0.314583333333333" right="0.0784722222222222" top="0.66875" bottom="0.86599999666214" header="0" footer="0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1"/>
  <sheetViews>
    <sheetView zoomScale="85" zoomScaleNormal="85" workbookViewId="0">
      <pane ySplit="5" topLeftCell="A81" activePane="bottomLeft" state="frozen"/>
      <selection/>
      <selection pane="bottomLeft" activeCell="H90" sqref="H90"/>
    </sheetView>
  </sheetViews>
  <sheetFormatPr defaultColWidth="10" defaultRowHeight="14.4"/>
  <cols>
    <col min="1" max="1" width="1.53703703703704" customWidth="1"/>
    <col min="2" max="2" width="28.212962962963" customWidth="1"/>
    <col min="3" max="3" width="15.3796296296296" customWidth="1"/>
    <col min="4" max="4" width="39.0462962962963" style="160" customWidth="1"/>
    <col min="5" max="5" width="30.3240740740741" customWidth="1"/>
    <col min="6" max="7" width="28.212962962963" customWidth="1"/>
    <col min="8" max="8" width="12.3055555555556" style="64" customWidth="1"/>
    <col min="9" max="9" width="12.3055555555556" customWidth="1"/>
    <col min="10" max="10" width="12.9444444444444" style="64" customWidth="1"/>
    <col min="11" max="16" width="12.3055555555556" customWidth="1"/>
    <col min="17" max="17" width="1.53703703703704" customWidth="1"/>
    <col min="18" max="22" width="9.76851851851852" customWidth="1"/>
  </cols>
  <sheetData>
    <row r="1" ht="16.35" customHeight="1" spans="1:17">
      <c r="A1" s="149"/>
      <c r="B1" s="29"/>
      <c r="C1" s="66"/>
      <c r="D1" s="161"/>
      <c r="E1" s="66"/>
      <c r="F1" s="66"/>
      <c r="G1" s="66"/>
      <c r="H1" s="150"/>
      <c r="I1" s="30"/>
      <c r="J1" s="150"/>
      <c r="K1" s="30" t="s">
        <v>158</v>
      </c>
      <c r="L1" s="30"/>
      <c r="M1" s="30"/>
      <c r="N1" s="30"/>
      <c r="O1" s="30"/>
      <c r="P1" s="30"/>
      <c r="Q1" s="151"/>
    </row>
    <row r="2" ht="22.8" customHeight="1" spans="1:17">
      <c r="A2" s="25"/>
      <c r="B2" s="5" t="s">
        <v>159</v>
      </c>
      <c r="C2" s="5"/>
      <c r="D2" s="88"/>
      <c r="E2" s="5"/>
      <c r="F2" s="5"/>
      <c r="G2" s="5"/>
      <c r="H2" s="69"/>
      <c r="I2" s="5"/>
      <c r="J2" s="69"/>
      <c r="K2" s="5"/>
      <c r="L2" s="5"/>
      <c r="M2" s="5"/>
      <c r="N2" s="5"/>
      <c r="O2" s="5"/>
      <c r="P2" s="5"/>
      <c r="Q2" s="23"/>
    </row>
    <row r="3" ht="19.55" customHeight="1" spans="1:17">
      <c r="A3" s="25"/>
      <c r="B3" s="110"/>
      <c r="C3" s="110"/>
      <c r="D3" s="162"/>
      <c r="E3" s="163"/>
      <c r="F3" s="163"/>
      <c r="G3" s="163"/>
      <c r="H3" s="164"/>
      <c r="I3" s="33"/>
      <c r="J3" s="164"/>
      <c r="K3" s="33"/>
      <c r="L3" s="33"/>
      <c r="M3" s="33"/>
      <c r="N3" s="33"/>
      <c r="O3" s="51" t="s">
        <v>2</v>
      </c>
      <c r="P3" s="51"/>
      <c r="Q3" s="24"/>
    </row>
    <row r="4" ht="23" customHeight="1" spans="1:17">
      <c r="A4" s="153"/>
      <c r="B4" s="35" t="s">
        <v>160</v>
      </c>
      <c r="C4" s="35" t="s">
        <v>161</v>
      </c>
      <c r="D4" s="35" t="s">
        <v>162</v>
      </c>
      <c r="E4" s="35" t="s">
        <v>71</v>
      </c>
      <c r="F4" s="35" t="s">
        <v>72</v>
      </c>
      <c r="G4" s="35" t="s">
        <v>73</v>
      </c>
      <c r="H4" s="71" t="s">
        <v>52</v>
      </c>
      <c r="I4" s="35" t="s">
        <v>163</v>
      </c>
      <c r="J4" s="71"/>
      <c r="K4" s="35"/>
      <c r="L4" s="35" t="s">
        <v>164</v>
      </c>
      <c r="M4" s="35"/>
      <c r="N4" s="35"/>
      <c r="O4" s="35" t="s">
        <v>58</v>
      </c>
      <c r="P4" s="35" t="s">
        <v>64</v>
      </c>
      <c r="Q4" s="153"/>
    </row>
    <row r="5" ht="34.5" customHeight="1" spans="1:17">
      <c r="A5" s="153"/>
      <c r="B5" s="35"/>
      <c r="C5" s="35"/>
      <c r="D5" s="35"/>
      <c r="E5" s="35"/>
      <c r="F5" s="35"/>
      <c r="G5" s="35"/>
      <c r="H5" s="71"/>
      <c r="I5" s="35" t="s">
        <v>165</v>
      </c>
      <c r="J5" s="71" t="s">
        <v>166</v>
      </c>
      <c r="K5" s="35" t="s">
        <v>167</v>
      </c>
      <c r="L5" s="35" t="s">
        <v>165</v>
      </c>
      <c r="M5" s="35" t="s">
        <v>166</v>
      </c>
      <c r="N5" s="35" t="s">
        <v>167</v>
      </c>
      <c r="O5" s="35"/>
      <c r="P5" s="35"/>
      <c r="Q5" s="153"/>
    </row>
    <row r="6" ht="25" customHeight="1" spans="1:17">
      <c r="A6" s="25"/>
      <c r="B6" s="124" t="s">
        <v>168</v>
      </c>
      <c r="C6" s="124" t="s">
        <v>169</v>
      </c>
      <c r="D6" s="124" t="s">
        <v>170</v>
      </c>
      <c r="E6" s="124" t="s">
        <v>109</v>
      </c>
      <c r="F6" s="124" t="s">
        <v>110</v>
      </c>
      <c r="G6" s="124" t="s">
        <v>111</v>
      </c>
      <c r="H6" s="165">
        <f>SUM(I6:P6)</f>
        <v>58</v>
      </c>
      <c r="I6" s="166"/>
      <c r="J6" s="165">
        <v>58</v>
      </c>
      <c r="K6" s="167"/>
      <c r="L6" s="168"/>
      <c r="M6" s="168"/>
      <c r="N6" s="168"/>
      <c r="O6" s="168"/>
      <c r="P6" s="168"/>
      <c r="Q6" s="25"/>
    </row>
    <row r="7" ht="25" customHeight="1" spans="1:17">
      <c r="A7" s="25"/>
      <c r="B7" s="124" t="s">
        <v>168</v>
      </c>
      <c r="C7" s="124" t="s">
        <v>169</v>
      </c>
      <c r="D7" s="124" t="s">
        <v>171</v>
      </c>
      <c r="E7" s="124" t="s">
        <v>112</v>
      </c>
      <c r="F7" s="124" t="s">
        <v>97</v>
      </c>
      <c r="G7" s="124" t="s">
        <v>98</v>
      </c>
      <c r="H7" s="165">
        <f>SUM(I7:P7)</f>
        <v>74.2</v>
      </c>
      <c r="I7" s="165">
        <v>74.2</v>
      </c>
      <c r="J7" s="165"/>
      <c r="K7" s="167"/>
      <c r="L7" s="168"/>
      <c r="M7" s="168"/>
      <c r="N7" s="168"/>
      <c r="O7" s="168"/>
      <c r="P7" s="168"/>
      <c r="Q7" s="25"/>
    </row>
    <row r="8" ht="25" customHeight="1" spans="1:17">
      <c r="A8" s="25"/>
      <c r="B8" s="124" t="s">
        <v>168</v>
      </c>
      <c r="C8" s="124" t="s">
        <v>169</v>
      </c>
      <c r="D8" s="124" t="s">
        <v>172</v>
      </c>
      <c r="E8" s="124" t="s">
        <v>80</v>
      </c>
      <c r="F8" s="124" t="s">
        <v>81</v>
      </c>
      <c r="G8" s="124" t="s">
        <v>83</v>
      </c>
      <c r="H8" s="165">
        <f t="shared" ref="H8:H26" si="0">SUM(I8:P8)</f>
        <v>164.2428</v>
      </c>
      <c r="I8" s="165">
        <v>164.2428</v>
      </c>
      <c r="J8" s="165"/>
      <c r="K8" s="167"/>
      <c r="L8" s="168"/>
      <c r="M8" s="168"/>
      <c r="N8" s="168"/>
      <c r="O8" s="168"/>
      <c r="P8" s="168"/>
      <c r="Q8" s="25"/>
    </row>
    <row r="9" ht="25" customHeight="1" spans="1:17">
      <c r="A9" s="25"/>
      <c r="B9" s="124" t="s">
        <v>168</v>
      </c>
      <c r="C9" s="124" t="s">
        <v>169</v>
      </c>
      <c r="D9" s="124" t="s">
        <v>173</v>
      </c>
      <c r="E9" s="124" t="s">
        <v>80</v>
      </c>
      <c r="F9" s="124" t="s">
        <v>91</v>
      </c>
      <c r="G9" s="124" t="s">
        <v>92</v>
      </c>
      <c r="H9" s="165">
        <f t="shared" si="0"/>
        <v>0.9</v>
      </c>
      <c r="I9" s="165">
        <v>0.9</v>
      </c>
      <c r="J9" s="165"/>
      <c r="K9" s="167"/>
      <c r="L9" s="168"/>
      <c r="M9" s="168"/>
      <c r="N9" s="168"/>
      <c r="O9" s="168"/>
      <c r="P9" s="168"/>
      <c r="Q9" s="25"/>
    </row>
    <row r="10" ht="25" customHeight="1" spans="1:17">
      <c r="A10" s="25"/>
      <c r="B10" s="124" t="s">
        <v>168</v>
      </c>
      <c r="C10" s="124" t="s">
        <v>169</v>
      </c>
      <c r="D10" s="124" t="s">
        <v>174</v>
      </c>
      <c r="E10" s="124" t="s">
        <v>80</v>
      </c>
      <c r="F10" s="124" t="s">
        <v>91</v>
      </c>
      <c r="G10" s="124" t="s">
        <v>94</v>
      </c>
      <c r="H10" s="165">
        <f t="shared" si="0"/>
        <v>25</v>
      </c>
      <c r="I10" s="165">
        <v>25</v>
      </c>
      <c r="J10" s="165"/>
      <c r="K10" s="167"/>
      <c r="L10" s="168"/>
      <c r="M10" s="168"/>
      <c r="N10" s="168"/>
      <c r="O10" s="168"/>
      <c r="P10" s="168"/>
      <c r="Q10" s="25"/>
    </row>
    <row r="11" ht="25" customHeight="1" spans="1:17">
      <c r="A11" s="25"/>
      <c r="B11" s="124" t="s">
        <v>168</v>
      </c>
      <c r="C11" s="124" t="s">
        <v>169</v>
      </c>
      <c r="D11" s="124" t="s">
        <v>175</v>
      </c>
      <c r="E11" s="124" t="s">
        <v>80</v>
      </c>
      <c r="F11" s="124" t="s">
        <v>91</v>
      </c>
      <c r="G11" s="124" t="s">
        <v>113</v>
      </c>
      <c r="H11" s="165">
        <f t="shared" si="0"/>
        <v>200</v>
      </c>
      <c r="I11" s="165">
        <v>200</v>
      </c>
      <c r="J11" s="165"/>
      <c r="K11" s="167"/>
      <c r="L11" s="168"/>
      <c r="M11" s="168"/>
      <c r="N11" s="168"/>
      <c r="O11" s="168"/>
      <c r="P11" s="168"/>
      <c r="Q11" s="25"/>
    </row>
    <row r="12" ht="25" customHeight="1" spans="1:17">
      <c r="A12" s="25"/>
      <c r="B12" s="124" t="s">
        <v>168</v>
      </c>
      <c r="C12" s="124" t="s">
        <v>169</v>
      </c>
      <c r="D12" s="124" t="s">
        <v>176</v>
      </c>
      <c r="E12" s="124" t="s">
        <v>80</v>
      </c>
      <c r="F12" s="124" t="s">
        <v>91</v>
      </c>
      <c r="G12" s="124" t="s">
        <v>96</v>
      </c>
      <c r="H12" s="165">
        <f t="shared" si="0"/>
        <v>10</v>
      </c>
      <c r="I12" s="165">
        <v>10</v>
      </c>
      <c r="J12" s="165"/>
      <c r="K12" s="167"/>
      <c r="L12" s="168"/>
      <c r="M12" s="168"/>
      <c r="N12" s="168"/>
      <c r="O12" s="168"/>
      <c r="P12" s="168"/>
      <c r="Q12" s="25"/>
    </row>
    <row r="13" ht="25" customHeight="1" spans="1:17">
      <c r="A13" s="25"/>
      <c r="B13" s="124" t="s">
        <v>168</v>
      </c>
      <c r="C13" s="124" t="s">
        <v>169</v>
      </c>
      <c r="D13" s="124" t="s">
        <v>177</v>
      </c>
      <c r="E13" s="124" t="s">
        <v>80</v>
      </c>
      <c r="F13" s="124" t="s">
        <v>91</v>
      </c>
      <c r="G13" s="124" t="s">
        <v>92</v>
      </c>
      <c r="H13" s="165">
        <f t="shared" si="0"/>
        <v>0.3</v>
      </c>
      <c r="I13" s="165">
        <v>0.3</v>
      </c>
      <c r="J13" s="165"/>
      <c r="K13" s="167"/>
      <c r="L13" s="168"/>
      <c r="M13" s="168"/>
      <c r="N13" s="168"/>
      <c r="O13" s="168"/>
      <c r="P13" s="168"/>
      <c r="Q13" s="25"/>
    </row>
    <row r="14" ht="25" customHeight="1" spans="1:17">
      <c r="A14" s="25"/>
      <c r="B14" s="124" t="s">
        <v>168</v>
      </c>
      <c r="C14" s="124" t="s">
        <v>169</v>
      </c>
      <c r="D14" s="124" t="s">
        <v>178</v>
      </c>
      <c r="E14" s="124" t="s">
        <v>90</v>
      </c>
      <c r="F14" s="124" t="s">
        <v>114</v>
      </c>
      <c r="G14" s="124" t="s">
        <v>115</v>
      </c>
      <c r="H14" s="165">
        <f t="shared" si="0"/>
        <v>728.19</v>
      </c>
      <c r="I14" s="165">
        <v>728.19</v>
      </c>
      <c r="J14" s="165"/>
      <c r="K14" s="167"/>
      <c r="L14" s="168"/>
      <c r="M14" s="168"/>
      <c r="N14" s="168"/>
      <c r="O14" s="168"/>
      <c r="P14" s="168"/>
      <c r="Q14" s="25"/>
    </row>
    <row r="15" ht="25" customHeight="1" spans="1:17">
      <c r="A15" s="25"/>
      <c r="B15" s="124" t="s">
        <v>168</v>
      </c>
      <c r="C15" s="124" t="s">
        <v>169</v>
      </c>
      <c r="D15" s="124" t="s">
        <v>179</v>
      </c>
      <c r="E15" s="124" t="s">
        <v>90</v>
      </c>
      <c r="F15" s="124" t="s">
        <v>91</v>
      </c>
      <c r="G15" s="124" t="s">
        <v>94</v>
      </c>
      <c r="H15" s="165">
        <f t="shared" si="0"/>
        <v>57.556008</v>
      </c>
      <c r="I15" s="165">
        <f>57.556008</f>
        <v>57.556008</v>
      </c>
      <c r="J15" s="165"/>
      <c r="K15" s="167"/>
      <c r="L15" s="168"/>
      <c r="M15" s="168"/>
      <c r="N15" s="168"/>
      <c r="O15" s="168"/>
      <c r="P15" s="168"/>
      <c r="Q15" s="25"/>
    </row>
    <row r="16" ht="25" customHeight="1" spans="1:17">
      <c r="A16" s="25"/>
      <c r="B16" s="124" t="s">
        <v>168</v>
      </c>
      <c r="C16" s="124" t="s">
        <v>169</v>
      </c>
      <c r="D16" s="124" t="s">
        <v>180</v>
      </c>
      <c r="E16" s="124" t="s">
        <v>90</v>
      </c>
      <c r="F16" s="124" t="s">
        <v>91</v>
      </c>
      <c r="G16" s="124" t="s">
        <v>116</v>
      </c>
      <c r="H16" s="165">
        <f t="shared" si="0"/>
        <v>290</v>
      </c>
      <c r="I16" s="165">
        <v>290</v>
      </c>
      <c r="J16" s="165"/>
      <c r="K16" s="167"/>
      <c r="L16" s="168"/>
      <c r="M16" s="168"/>
      <c r="N16" s="168"/>
      <c r="O16" s="168"/>
      <c r="P16" s="168"/>
      <c r="Q16" s="25"/>
    </row>
    <row r="17" ht="25" customHeight="1" spans="1:17">
      <c r="A17" s="25"/>
      <c r="B17" s="124" t="s">
        <v>168</v>
      </c>
      <c r="C17" s="124" t="s">
        <v>169</v>
      </c>
      <c r="D17" s="124" t="s">
        <v>181</v>
      </c>
      <c r="E17" s="124" t="s">
        <v>90</v>
      </c>
      <c r="F17" s="124" t="s">
        <v>91</v>
      </c>
      <c r="G17" s="124" t="s">
        <v>117</v>
      </c>
      <c r="H17" s="165">
        <f t="shared" si="0"/>
        <v>486.65</v>
      </c>
      <c r="I17" s="165">
        <v>486.65</v>
      </c>
      <c r="J17" s="165"/>
      <c r="K17" s="167"/>
      <c r="L17" s="168"/>
      <c r="M17" s="168"/>
      <c r="N17" s="168"/>
      <c r="O17" s="168"/>
      <c r="P17" s="168"/>
      <c r="Q17" s="25"/>
    </row>
    <row r="18" ht="25" customHeight="1" spans="1:17">
      <c r="A18" s="25"/>
      <c r="B18" s="124" t="s">
        <v>168</v>
      </c>
      <c r="C18" s="124" t="s">
        <v>169</v>
      </c>
      <c r="D18" s="124" t="s">
        <v>182</v>
      </c>
      <c r="E18" s="124" t="s">
        <v>90</v>
      </c>
      <c r="F18" s="124" t="s">
        <v>118</v>
      </c>
      <c r="G18" s="124" t="s">
        <v>119</v>
      </c>
      <c r="H18" s="165">
        <f t="shared" si="0"/>
        <v>150</v>
      </c>
      <c r="I18" s="165">
        <v>150</v>
      </c>
      <c r="J18" s="165"/>
      <c r="K18" s="167"/>
      <c r="L18" s="168"/>
      <c r="M18" s="168"/>
      <c r="N18" s="168"/>
      <c r="O18" s="168"/>
      <c r="P18" s="168"/>
      <c r="Q18" s="25"/>
    </row>
    <row r="19" ht="25" customHeight="1" spans="1:17">
      <c r="A19" s="25"/>
      <c r="B19" s="124" t="s">
        <v>168</v>
      </c>
      <c r="C19" s="124" t="s">
        <v>169</v>
      </c>
      <c r="D19" s="124" t="s">
        <v>183</v>
      </c>
      <c r="E19" s="124" t="s">
        <v>90</v>
      </c>
      <c r="F19" s="124" t="s">
        <v>91</v>
      </c>
      <c r="G19" s="124" t="s">
        <v>120</v>
      </c>
      <c r="H19" s="165">
        <f t="shared" si="0"/>
        <v>15</v>
      </c>
      <c r="I19" s="165">
        <v>15</v>
      </c>
      <c r="J19" s="165"/>
      <c r="K19" s="167"/>
      <c r="L19" s="168"/>
      <c r="M19" s="168"/>
      <c r="N19" s="168"/>
      <c r="O19" s="168"/>
      <c r="P19" s="168"/>
      <c r="Q19" s="25"/>
    </row>
    <row r="20" ht="25" customHeight="1" spans="1:17">
      <c r="A20" s="25"/>
      <c r="B20" s="124" t="s">
        <v>168</v>
      </c>
      <c r="C20" s="124" t="s">
        <v>169</v>
      </c>
      <c r="D20" s="124" t="s">
        <v>184</v>
      </c>
      <c r="E20" s="124" t="s">
        <v>90</v>
      </c>
      <c r="F20" s="124" t="s">
        <v>110</v>
      </c>
      <c r="G20" s="124" t="s">
        <v>121</v>
      </c>
      <c r="H20" s="165">
        <f t="shared" si="0"/>
        <v>551.06</v>
      </c>
      <c r="I20" s="165">
        <v>551.06</v>
      </c>
      <c r="J20" s="165"/>
      <c r="K20" s="167"/>
      <c r="L20" s="168"/>
      <c r="M20" s="168"/>
      <c r="N20" s="168"/>
      <c r="O20" s="168"/>
      <c r="P20" s="168"/>
      <c r="Q20" s="25"/>
    </row>
    <row r="21" ht="25" customHeight="1" spans="1:17">
      <c r="A21" s="25"/>
      <c r="B21" s="124" t="s">
        <v>168</v>
      </c>
      <c r="C21" s="124" t="s">
        <v>169</v>
      </c>
      <c r="D21" s="124" t="s">
        <v>185</v>
      </c>
      <c r="E21" s="124" t="s">
        <v>90</v>
      </c>
      <c r="F21" s="124" t="s">
        <v>122</v>
      </c>
      <c r="G21" s="124" t="s">
        <v>123</v>
      </c>
      <c r="H21" s="165">
        <f t="shared" si="0"/>
        <v>10</v>
      </c>
      <c r="I21" s="165">
        <v>10</v>
      </c>
      <c r="J21" s="165"/>
      <c r="K21" s="167"/>
      <c r="L21" s="168"/>
      <c r="M21" s="168"/>
      <c r="N21" s="168"/>
      <c r="O21" s="168"/>
      <c r="P21" s="168"/>
      <c r="Q21" s="25"/>
    </row>
    <row r="22" ht="25" customHeight="1" spans="1:17">
      <c r="A22" s="25"/>
      <c r="B22" s="124" t="s">
        <v>168</v>
      </c>
      <c r="C22" s="124" t="s">
        <v>169</v>
      </c>
      <c r="D22" s="124" t="s">
        <v>186</v>
      </c>
      <c r="E22" s="124" t="s">
        <v>90</v>
      </c>
      <c r="F22" s="124" t="s">
        <v>97</v>
      </c>
      <c r="G22" s="124" t="s">
        <v>98</v>
      </c>
      <c r="H22" s="165">
        <f t="shared" si="0"/>
        <v>111</v>
      </c>
      <c r="I22" s="165">
        <v>111</v>
      </c>
      <c r="J22" s="165"/>
      <c r="K22" s="167"/>
      <c r="L22" s="168"/>
      <c r="M22" s="168"/>
      <c r="N22" s="168"/>
      <c r="O22" s="168"/>
      <c r="P22" s="168"/>
      <c r="Q22" s="25"/>
    </row>
    <row r="23" ht="25" customHeight="1" spans="1:17">
      <c r="A23" s="25"/>
      <c r="B23" s="124" t="s">
        <v>168</v>
      </c>
      <c r="C23" s="124" t="s">
        <v>169</v>
      </c>
      <c r="D23" s="124" t="s">
        <v>187</v>
      </c>
      <c r="E23" s="124" t="s">
        <v>124</v>
      </c>
      <c r="F23" s="124" t="s">
        <v>110</v>
      </c>
      <c r="G23" s="124" t="s">
        <v>121</v>
      </c>
      <c r="H23" s="165">
        <f t="shared" si="0"/>
        <v>32.6</v>
      </c>
      <c r="I23" s="165">
        <v>32.6</v>
      </c>
      <c r="J23" s="165"/>
      <c r="K23" s="167"/>
      <c r="L23" s="168"/>
      <c r="M23" s="168"/>
      <c r="N23" s="168"/>
      <c r="O23" s="168"/>
      <c r="P23" s="168"/>
      <c r="Q23" s="25"/>
    </row>
    <row r="24" ht="25" customHeight="1" spans="1:17">
      <c r="A24" s="25"/>
      <c r="B24" s="124" t="s">
        <v>168</v>
      </c>
      <c r="C24" s="124" t="s">
        <v>169</v>
      </c>
      <c r="D24" s="124" t="s">
        <v>188</v>
      </c>
      <c r="E24" s="124" t="s">
        <v>125</v>
      </c>
      <c r="F24" s="124" t="s">
        <v>97</v>
      </c>
      <c r="G24" s="124" t="s">
        <v>98</v>
      </c>
      <c r="H24" s="165">
        <f t="shared" si="0"/>
        <v>0.66</v>
      </c>
      <c r="I24" s="165">
        <v>0.66</v>
      </c>
      <c r="J24" s="165"/>
      <c r="K24" s="167"/>
      <c r="L24" s="168"/>
      <c r="M24" s="168"/>
      <c r="N24" s="168"/>
      <c r="O24" s="168"/>
      <c r="P24" s="168"/>
      <c r="Q24" s="25"/>
    </row>
    <row r="25" ht="25" customHeight="1" spans="1:17">
      <c r="A25" s="25"/>
      <c r="B25" s="124" t="s">
        <v>168</v>
      </c>
      <c r="C25" s="124" t="s">
        <v>169</v>
      </c>
      <c r="D25" s="124" t="s">
        <v>189</v>
      </c>
      <c r="E25" s="124" t="s">
        <v>126</v>
      </c>
      <c r="F25" s="124" t="s">
        <v>110</v>
      </c>
      <c r="G25" s="124" t="s">
        <v>111</v>
      </c>
      <c r="H25" s="165">
        <f t="shared" si="0"/>
        <v>194</v>
      </c>
      <c r="I25" s="165">
        <v>194</v>
      </c>
      <c r="J25" s="165"/>
      <c r="K25" s="167"/>
      <c r="L25" s="168"/>
      <c r="M25" s="168"/>
      <c r="N25" s="168"/>
      <c r="O25" s="168"/>
      <c r="P25" s="168"/>
      <c r="Q25" s="25"/>
    </row>
    <row r="26" ht="25" customHeight="1" spans="1:17">
      <c r="A26" s="25"/>
      <c r="B26" s="124" t="s">
        <v>168</v>
      </c>
      <c r="C26" s="124" t="s">
        <v>169</v>
      </c>
      <c r="D26" s="124" t="s">
        <v>190</v>
      </c>
      <c r="E26" s="124" t="s">
        <v>127</v>
      </c>
      <c r="F26" s="124" t="s">
        <v>97</v>
      </c>
      <c r="G26" s="124" t="s">
        <v>98</v>
      </c>
      <c r="H26" s="165">
        <f t="shared" si="0"/>
        <v>30</v>
      </c>
      <c r="I26" s="165">
        <v>30</v>
      </c>
      <c r="J26" s="165"/>
      <c r="K26" s="167"/>
      <c r="L26" s="168"/>
      <c r="M26" s="168"/>
      <c r="N26" s="168"/>
      <c r="O26" s="168"/>
      <c r="P26" s="168"/>
      <c r="Q26" s="25"/>
    </row>
    <row r="27" ht="25" customHeight="1" spans="1:17">
      <c r="A27" s="25"/>
      <c r="B27" s="124" t="s">
        <v>168</v>
      </c>
      <c r="C27" s="124" t="s">
        <v>169</v>
      </c>
      <c r="D27" s="124" t="s">
        <v>191</v>
      </c>
      <c r="E27" s="124" t="s">
        <v>128</v>
      </c>
      <c r="F27" s="124" t="s">
        <v>97</v>
      </c>
      <c r="G27" s="124" t="s">
        <v>98</v>
      </c>
      <c r="H27" s="165">
        <f t="shared" ref="H27:H32" si="1">SUM(I27:P27)</f>
        <v>82.5</v>
      </c>
      <c r="I27" s="165">
        <v>82.5</v>
      </c>
      <c r="J27" s="165"/>
      <c r="K27" s="167"/>
      <c r="L27" s="168"/>
      <c r="M27" s="168"/>
      <c r="N27" s="168"/>
      <c r="O27" s="168"/>
      <c r="P27" s="168"/>
      <c r="Q27" s="25"/>
    </row>
    <row r="28" ht="25" customHeight="1" spans="1:17">
      <c r="A28" s="25"/>
      <c r="B28" s="124" t="s">
        <v>168</v>
      </c>
      <c r="C28" s="124" t="s">
        <v>169</v>
      </c>
      <c r="D28" s="124" t="s">
        <v>192</v>
      </c>
      <c r="E28" s="124" t="s">
        <v>130</v>
      </c>
      <c r="F28" s="124" t="s">
        <v>110</v>
      </c>
      <c r="G28" s="124" t="s">
        <v>121</v>
      </c>
      <c r="H28" s="165">
        <f t="shared" si="1"/>
        <v>7400</v>
      </c>
      <c r="I28" s="165">
        <v>7400</v>
      </c>
      <c r="J28" s="165"/>
      <c r="K28" s="167"/>
      <c r="L28" s="168"/>
      <c r="M28" s="168"/>
      <c r="N28" s="168"/>
      <c r="O28" s="168"/>
      <c r="P28" s="168"/>
      <c r="Q28" s="25"/>
    </row>
    <row r="29" ht="25" customHeight="1" spans="1:17">
      <c r="A29" s="25"/>
      <c r="B29" s="124" t="s">
        <v>168</v>
      </c>
      <c r="C29" s="124" t="s">
        <v>169</v>
      </c>
      <c r="D29" s="124" t="s">
        <v>193</v>
      </c>
      <c r="E29" s="124" t="s">
        <v>130</v>
      </c>
      <c r="F29" s="124" t="s">
        <v>97</v>
      </c>
      <c r="G29" s="124" t="s">
        <v>98</v>
      </c>
      <c r="H29" s="165">
        <f t="shared" si="1"/>
        <v>140</v>
      </c>
      <c r="I29" s="165">
        <v>140</v>
      </c>
      <c r="J29" s="165"/>
      <c r="K29" s="167"/>
      <c r="L29" s="168"/>
      <c r="M29" s="168"/>
      <c r="N29" s="168"/>
      <c r="O29" s="168"/>
      <c r="P29" s="168"/>
      <c r="Q29" s="25"/>
    </row>
    <row r="30" ht="25" customHeight="1" spans="1:17">
      <c r="A30" s="25"/>
      <c r="B30" s="124" t="s">
        <v>168</v>
      </c>
      <c r="C30" s="124" t="s">
        <v>169</v>
      </c>
      <c r="D30" s="124" t="s">
        <v>194</v>
      </c>
      <c r="E30" s="124" t="s">
        <v>130</v>
      </c>
      <c r="F30" s="124" t="s">
        <v>132</v>
      </c>
      <c r="G30" s="124" t="s">
        <v>133</v>
      </c>
      <c r="H30" s="165">
        <f t="shared" si="1"/>
        <v>769.5</v>
      </c>
      <c r="I30" s="165">
        <v>769.5</v>
      </c>
      <c r="J30" s="165"/>
      <c r="K30" s="167"/>
      <c r="L30" s="168"/>
      <c r="M30" s="168"/>
      <c r="N30" s="168"/>
      <c r="O30" s="168"/>
      <c r="P30" s="168"/>
      <c r="Q30" s="25"/>
    </row>
    <row r="31" ht="25" customHeight="1" spans="1:17">
      <c r="A31" s="25"/>
      <c r="B31" s="124" t="s">
        <v>168</v>
      </c>
      <c r="C31" s="124" t="s">
        <v>169</v>
      </c>
      <c r="D31" s="124" t="s">
        <v>195</v>
      </c>
      <c r="E31" s="124" t="s">
        <v>130</v>
      </c>
      <c r="F31" s="124" t="s">
        <v>86</v>
      </c>
      <c r="G31" s="124" t="s">
        <v>131</v>
      </c>
      <c r="H31" s="165">
        <f t="shared" si="1"/>
        <v>33</v>
      </c>
      <c r="I31" s="165">
        <v>33</v>
      </c>
      <c r="J31" s="165"/>
      <c r="K31" s="167"/>
      <c r="L31" s="168"/>
      <c r="M31" s="168"/>
      <c r="N31" s="168"/>
      <c r="O31" s="168"/>
      <c r="P31" s="168"/>
      <c r="Q31" s="25"/>
    </row>
    <row r="32" ht="25" customHeight="1" spans="1:17">
      <c r="A32" s="25"/>
      <c r="B32" s="124" t="s">
        <v>168</v>
      </c>
      <c r="C32" s="124" t="s">
        <v>169</v>
      </c>
      <c r="D32" s="124" t="s">
        <v>196</v>
      </c>
      <c r="E32" s="124" t="s">
        <v>129</v>
      </c>
      <c r="F32" s="124" t="s">
        <v>97</v>
      </c>
      <c r="G32" s="124" t="s">
        <v>98</v>
      </c>
      <c r="H32" s="165">
        <f t="shared" si="1"/>
        <v>580</v>
      </c>
      <c r="I32" s="165">
        <v>580</v>
      </c>
      <c r="J32" s="165"/>
      <c r="K32" s="167"/>
      <c r="L32" s="168"/>
      <c r="M32" s="168"/>
      <c r="N32" s="168"/>
      <c r="O32" s="168"/>
      <c r="P32" s="168"/>
      <c r="Q32" s="25"/>
    </row>
    <row r="33" ht="25" customHeight="1" spans="1:17">
      <c r="A33" s="25"/>
      <c r="B33" s="124" t="s">
        <v>168</v>
      </c>
      <c r="C33" s="124" t="s">
        <v>169</v>
      </c>
      <c r="D33" s="124" t="s">
        <v>197</v>
      </c>
      <c r="E33" s="124" t="s">
        <v>134</v>
      </c>
      <c r="F33" s="124" t="s">
        <v>110</v>
      </c>
      <c r="G33" s="124" t="s">
        <v>121</v>
      </c>
      <c r="H33" s="165">
        <f t="shared" ref="H33:H46" si="2">SUM(I33:P33)</f>
        <v>10</v>
      </c>
      <c r="I33" s="165">
        <v>10</v>
      </c>
      <c r="J33" s="165"/>
      <c r="K33" s="167"/>
      <c r="L33" s="168"/>
      <c r="M33" s="168"/>
      <c r="N33" s="168"/>
      <c r="O33" s="168"/>
      <c r="P33" s="168"/>
      <c r="Q33" s="25"/>
    </row>
    <row r="34" ht="25" customHeight="1" spans="1:17">
      <c r="A34" s="25"/>
      <c r="B34" s="124" t="s">
        <v>168</v>
      </c>
      <c r="C34" s="124" t="s">
        <v>169</v>
      </c>
      <c r="D34" s="124" t="s">
        <v>198</v>
      </c>
      <c r="E34" s="124" t="s">
        <v>134</v>
      </c>
      <c r="F34" s="124" t="s">
        <v>97</v>
      </c>
      <c r="G34" s="124" t="s">
        <v>98</v>
      </c>
      <c r="H34" s="165">
        <f t="shared" si="2"/>
        <v>2.9164</v>
      </c>
      <c r="I34" s="165">
        <v>2.9164</v>
      </c>
      <c r="J34" s="165"/>
      <c r="K34" s="167"/>
      <c r="L34" s="168"/>
      <c r="M34" s="168"/>
      <c r="N34" s="168"/>
      <c r="O34" s="168"/>
      <c r="P34" s="168"/>
      <c r="Q34" s="25"/>
    </row>
    <row r="35" ht="25" customHeight="1" spans="1:17">
      <c r="A35" s="25"/>
      <c r="B35" s="124" t="s">
        <v>168</v>
      </c>
      <c r="C35" s="124" t="s">
        <v>169</v>
      </c>
      <c r="D35" s="124" t="s">
        <v>199</v>
      </c>
      <c r="E35" s="124" t="s">
        <v>134</v>
      </c>
      <c r="F35" s="124" t="s">
        <v>97</v>
      </c>
      <c r="G35" s="124" t="s">
        <v>98</v>
      </c>
      <c r="H35" s="165">
        <f t="shared" si="2"/>
        <v>1.5</v>
      </c>
      <c r="I35" s="165">
        <v>1.5</v>
      </c>
      <c r="J35" s="165"/>
      <c r="K35" s="167"/>
      <c r="L35" s="168"/>
      <c r="M35" s="168"/>
      <c r="N35" s="168"/>
      <c r="O35" s="168"/>
      <c r="P35" s="168"/>
      <c r="Q35" s="25"/>
    </row>
    <row r="36" ht="25" customHeight="1" spans="1:17">
      <c r="A36" s="25"/>
      <c r="B36" s="124" t="s">
        <v>168</v>
      </c>
      <c r="C36" s="124" t="s">
        <v>169</v>
      </c>
      <c r="D36" s="124" t="s">
        <v>200</v>
      </c>
      <c r="E36" s="124" t="s">
        <v>134</v>
      </c>
      <c r="F36" s="124" t="s">
        <v>91</v>
      </c>
      <c r="G36" s="124" t="s">
        <v>92</v>
      </c>
      <c r="H36" s="165">
        <f t="shared" si="2"/>
        <v>1.44</v>
      </c>
      <c r="I36" s="165">
        <v>1.44</v>
      </c>
      <c r="J36" s="165"/>
      <c r="K36" s="167"/>
      <c r="L36" s="168"/>
      <c r="M36" s="168"/>
      <c r="N36" s="168"/>
      <c r="O36" s="168"/>
      <c r="P36" s="168"/>
      <c r="Q36" s="25"/>
    </row>
    <row r="37" ht="25" customHeight="1" spans="1:17">
      <c r="A37" s="25"/>
      <c r="B37" s="124" t="s">
        <v>168</v>
      </c>
      <c r="C37" s="124" t="s">
        <v>169</v>
      </c>
      <c r="D37" s="124" t="s">
        <v>201</v>
      </c>
      <c r="E37" s="124" t="s">
        <v>134</v>
      </c>
      <c r="F37" s="124" t="s">
        <v>110</v>
      </c>
      <c r="G37" s="124" t="s">
        <v>121</v>
      </c>
      <c r="H37" s="165">
        <f t="shared" si="2"/>
        <v>54.8</v>
      </c>
      <c r="I37" s="165">
        <v>54.8</v>
      </c>
      <c r="J37" s="165"/>
      <c r="K37" s="167"/>
      <c r="L37" s="168"/>
      <c r="M37" s="168"/>
      <c r="N37" s="168"/>
      <c r="O37" s="168"/>
      <c r="P37" s="168"/>
      <c r="Q37" s="25"/>
    </row>
    <row r="38" ht="25" customHeight="1" spans="1:17">
      <c r="A38" s="25"/>
      <c r="B38" s="124" t="s">
        <v>168</v>
      </c>
      <c r="C38" s="124" t="s">
        <v>169</v>
      </c>
      <c r="D38" s="124" t="s">
        <v>202</v>
      </c>
      <c r="E38" s="124" t="s">
        <v>134</v>
      </c>
      <c r="F38" s="124" t="s">
        <v>132</v>
      </c>
      <c r="G38" s="124" t="s">
        <v>133</v>
      </c>
      <c r="H38" s="165">
        <f t="shared" si="2"/>
        <v>12</v>
      </c>
      <c r="I38" s="165">
        <v>12</v>
      </c>
      <c r="J38" s="165"/>
      <c r="K38" s="167"/>
      <c r="L38" s="168"/>
      <c r="M38" s="168"/>
      <c r="N38" s="168"/>
      <c r="O38" s="168"/>
      <c r="P38" s="168"/>
      <c r="Q38" s="25"/>
    </row>
    <row r="39" ht="25" customHeight="1" spans="1:17">
      <c r="A39" s="25"/>
      <c r="B39" s="124" t="s">
        <v>168</v>
      </c>
      <c r="C39" s="124" t="s">
        <v>169</v>
      </c>
      <c r="D39" s="124" t="s">
        <v>203</v>
      </c>
      <c r="E39" s="124" t="s">
        <v>134</v>
      </c>
      <c r="F39" s="124" t="s">
        <v>97</v>
      </c>
      <c r="G39" s="124" t="s">
        <v>98</v>
      </c>
      <c r="H39" s="165">
        <f t="shared" si="2"/>
        <v>335.026</v>
      </c>
      <c r="I39" s="165">
        <v>335.026</v>
      </c>
      <c r="J39" s="165"/>
      <c r="K39" s="167"/>
      <c r="L39" s="168"/>
      <c r="M39" s="168"/>
      <c r="N39" s="168"/>
      <c r="O39" s="168"/>
      <c r="P39" s="168"/>
      <c r="Q39" s="25"/>
    </row>
    <row r="40" ht="25" customHeight="1" spans="1:17">
      <c r="A40" s="25"/>
      <c r="B40" s="124" t="s">
        <v>168</v>
      </c>
      <c r="C40" s="124" t="s">
        <v>169</v>
      </c>
      <c r="D40" s="124" t="s">
        <v>204</v>
      </c>
      <c r="E40" s="124" t="s">
        <v>134</v>
      </c>
      <c r="F40" s="124" t="s">
        <v>86</v>
      </c>
      <c r="G40" s="124" t="s">
        <v>131</v>
      </c>
      <c r="H40" s="165">
        <f t="shared" si="2"/>
        <v>50</v>
      </c>
      <c r="I40" s="165">
        <v>50</v>
      </c>
      <c r="J40" s="165"/>
      <c r="K40" s="167"/>
      <c r="L40" s="168"/>
      <c r="M40" s="168"/>
      <c r="N40" s="168"/>
      <c r="O40" s="168"/>
      <c r="P40" s="168"/>
      <c r="Q40" s="25"/>
    </row>
    <row r="41" ht="25" customHeight="1" spans="1:17">
      <c r="A41" s="25"/>
      <c r="B41" s="124" t="s">
        <v>168</v>
      </c>
      <c r="C41" s="124" t="s">
        <v>169</v>
      </c>
      <c r="D41" s="124" t="s">
        <v>205</v>
      </c>
      <c r="E41" s="124" t="s">
        <v>135</v>
      </c>
      <c r="F41" s="124" t="s">
        <v>97</v>
      </c>
      <c r="G41" s="124" t="s">
        <v>98</v>
      </c>
      <c r="H41" s="165">
        <f t="shared" si="2"/>
        <v>30</v>
      </c>
      <c r="I41" s="165">
        <v>30</v>
      </c>
      <c r="J41" s="165"/>
      <c r="K41" s="167"/>
      <c r="L41" s="168"/>
      <c r="M41" s="168"/>
      <c r="N41" s="168"/>
      <c r="O41" s="168"/>
      <c r="P41" s="168"/>
      <c r="Q41" s="25"/>
    </row>
    <row r="42" ht="25" customHeight="1" spans="1:17">
      <c r="A42" s="25"/>
      <c r="B42" s="124" t="s">
        <v>168</v>
      </c>
      <c r="C42" s="124" t="s">
        <v>169</v>
      </c>
      <c r="D42" s="124" t="s">
        <v>206</v>
      </c>
      <c r="E42" s="124" t="s">
        <v>136</v>
      </c>
      <c r="F42" s="124" t="s">
        <v>110</v>
      </c>
      <c r="G42" s="124" t="s">
        <v>121</v>
      </c>
      <c r="H42" s="165">
        <f t="shared" si="2"/>
        <v>32</v>
      </c>
      <c r="I42" s="165">
        <v>32</v>
      </c>
      <c r="J42" s="165"/>
      <c r="K42" s="167"/>
      <c r="L42" s="168"/>
      <c r="M42" s="168"/>
      <c r="N42" s="168"/>
      <c r="O42" s="168"/>
      <c r="P42" s="168"/>
      <c r="Q42" s="25"/>
    </row>
    <row r="43" ht="25" customHeight="1" spans="1:17">
      <c r="A43" s="25"/>
      <c r="B43" s="124" t="s">
        <v>168</v>
      </c>
      <c r="C43" s="124" t="s">
        <v>169</v>
      </c>
      <c r="D43" s="124" t="s">
        <v>207</v>
      </c>
      <c r="E43" s="124" t="s">
        <v>136</v>
      </c>
      <c r="F43" s="124" t="s">
        <v>110</v>
      </c>
      <c r="G43" s="124" t="s">
        <v>111</v>
      </c>
      <c r="H43" s="165">
        <f t="shared" si="2"/>
        <v>118</v>
      </c>
      <c r="I43" s="165">
        <v>118</v>
      </c>
      <c r="J43" s="165"/>
      <c r="K43" s="167"/>
      <c r="L43" s="168"/>
      <c r="M43" s="168"/>
      <c r="N43" s="168"/>
      <c r="O43" s="168"/>
      <c r="P43" s="168"/>
      <c r="Q43" s="25"/>
    </row>
    <row r="44" ht="25" customHeight="1" spans="1:17">
      <c r="A44" s="25"/>
      <c r="B44" s="124" t="s">
        <v>168</v>
      </c>
      <c r="C44" s="124" t="s">
        <v>169</v>
      </c>
      <c r="D44" s="124" t="s">
        <v>208</v>
      </c>
      <c r="E44" s="124" t="s">
        <v>136</v>
      </c>
      <c r="F44" s="124" t="s">
        <v>97</v>
      </c>
      <c r="G44" s="124" t="s">
        <v>98</v>
      </c>
      <c r="H44" s="165">
        <f t="shared" si="2"/>
        <v>24</v>
      </c>
      <c r="I44" s="165">
        <v>24</v>
      </c>
      <c r="J44" s="165"/>
      <c r="K44" s="167"/>
      <c r="L44" s="168"/>
      <c r="M44" s="168"/>
      <c r="N44" s="168"/>
      <c r="O44" s="168"/>
      <c r="P44" s="168"/>
      <c r="Q44" s="25"/>
    </row>
    <row r="45" ht="25" customHeight="1" spans="1:17">
      <c r="A45" s="25"/>
      <c r="B45" s="124" t="s">
        <v>168</v>
      </c>
      <c r="C45" s="124" t="s">
        <v>169</v>
      </c>
      <c r="D45" s="124" t="s">
        <v>209</v>
      </c>
      <c r="E45" s="124" t="s">
        <v>136</v>
      </c>
      <c r="F45" s="124" t="s">
        <v>97</v>
      </c>
      <c r="G45" s="124" t="s">
        <v>98</v>
      </c>
      <c r="H45" s="165">
        <f t="shared" si="2"/>
        <v>800</v>
      </c>
      <c r="I45" s="165">
        <v>800</v>
      </c>
      <c r="J45" s="165"/>
      <c r="K45" s="167"/>
      <c r="L45" s="168"/>
      <c r="M45" s="168"/>
      <c r="N45" s="168"/>
      <c r="O45" s="168"/>
      <c r="P45" s="168"/>
      <c r="Q45" s="25"/>
    </row>
    <row r="46" ht="25" customHeight="1" spans="1:17">
      <c r="A46" s="25"/>
      <c r="B46" s="124" t="s">
        <v>168</v>
      </c>
      <c r="C46" s="124" t="s">
        <v>169</v>
      </c>
      <c r="D46" s="124" t="s">
        <v>210</v>
      </c>
      <c r="E46" s="124" t="s">
        <v>137</v>
      </c>
      <c r="F46" s="124" t="s">
        <v>110</v>
      </c>
      <c r="G46" s="124" t="s">
        <v>111</v>
      </c>
      <c r="H46" s="165">
        <f t="shared" si="2"/>
        <v>89.5</v>
      </c>
      <c r="I46" s="165">
        <v>89.5</v>
      </c>
      <c r="J46" s="165"/>
      <c r="K46" s="167"/>
      <c r="L46" s="168"/>
      <c r="M46" s="168"/>
      <c r="N46" s="168"/>
      <c r="O46" s="168"/>
      <c r="P46" s="168"/>
      <c r="Q46" s="25"/>
    </row>
    <row r="47" ht="25" customHeight="1" spans="1:17">
      <c r="A47" s="25"/>
      <c r="B47" s="124" t="s">
        <v>168</v>
      </c>
      <c r="C47" s="124" t="s">
        <v>169</v>
      </c>
      <c r="D47" s="124" t="s">
        <v>211</v>
      </c>
      <c r="E47" s="124" t="s">
        <v>137</v>
      </c>
      <c r="F47" s="124" t="s">
        <v>97</v>
      </c>
      <c r="G47" s="124" t="s">
        <v>98</v>
      </c>
      <c r="H47" s="165">
        <f t="shared" ref="H47:H76" si="3">SUM(I47:P47)</f>
        <v>1</v>
      </c>
      <c r="I47" s="165">
        <v>1</v>
      </c>
      <c r="J47" s="165"/>
      <c r="K47" s="167"/>
      <c r="L47" s="168"/>
      <c r="M47" s="168"/>
      <c r="N47" s="168"/>
      <c r="O47" s="168"/>
      <c r="P47" s="168"/>
      <c r="Q47" s="25"/>
    </row>
    <row r="48" ht="25" customHeight="1" spans="1:17">
      <c r="A48" s="25"/>
      <c r="B48" s="124" t="s">
        <v>168</v>
      </c>
      <c r="C48" s="124" t="s">
        <v>169</v>
      </c>
      <c r="D48" s="124" t="s">
        <v>212</v>
      </c>
      <c r="E48" s="124" t="s">
        <v>138</v>
      </c>
      <c r="F48" s="124" t="s">
        <v>97</v>
      </c>
      <c r="G48" s="124" t="s">
        <v>98</v>
      </c>
      <c r="H48" s="165">
        <f t="shared" si="3"/>
        <v>39</v>
      </c>
      <c r="I48" s="165">
        <v>39</v>
      </c>
      <c r="J48" s="165"/>
      <c r="K48" s="167"/>
      <c r="L48" s="168"/>
      <c r="M48" s="168"/>
      <c r="N48" s="168"/>
      <c r="O48" s="168"/>
      <c r="P48" s="168"/>
      <c r="Q48" s="25"/>
    </row>
    <row r="49" ht="25" customHeight="1" spans="1:17">
      <c r="A49" s="25"/>
      <c r="B49" s="124" t="s">
        <v>168</v>
      </c>
      <c r="C49" s="124" t="s">
        <v>169</v>
      </c>
      <c r="D49" s="124" t="s">
        <v>213</v>
      </c>
      <c r="E49" s="124" t="s">
        <v>138</v>
      </c>
      <c r="F49" s="124" t="s">
        <v>86</v>
      </c>
      <c r="G49" s="124" t="s">
        <v>131</v>
      </c>
      <c r="H49" s="165">
        <f t="shared" si="3"/>
        <v>46.4</v>
      </c>
      <c r="I49" s="165">
        <v>46.4</v>
      </c>
      <c r="J49" s="165"/>
      <c r="K49" s="167"/>
      <c r="L49" s="168"/>
      <c r="M49" s="168"/>
      <c r="N49" s="168"/>
      <c r="O49" s="168"/>
      <c r="P49" s="168"/>
      <c r="Q49" s="25"/>
    </row>
    <row r="50" ht="25" customHeight="1" spans="1:17">
      <c r="A50" s="25"/>
      <c r="B50" s="124" t="s">
        <v>168</v>
      </c>
      <c r="C50" s="124" t="s">
        <v>169</v>
      </c>
      <c r="D50" s="124" t="s">
        <v>214</v>
      </c>
      <c r="E50" s="124" t="s">
        <v>139</v>
      </c>
      <c r="F50" s="124" t="s">
        <v>110</v>
      </c>
      <c r="G50" s="124" t="s">
        <v>111</v>
      </c>
      <c r="H50" s="165">
        <f t="shared" si="3"/>
        <v>691</v>
      </c>
      <c r="I50" s="165">
        <v>691</v>
      </c>
      <c r="J50" s="165"/>
      <c r="K50" s="167"/>
      <c r="L50" s="168"/>
      <c r="M50" s="168"/>
      <c r="N50" s="168"/>
      <c r="O50" s="168"/>
      <c r="P50" s="168"/>
      <c r="Q50" s="25"/>
    </row>
    <row r="51" ht="25" customHeight="1" spans="1:17">
      <c r="A51" s="25"/>
      <c r="B51" s="124" t="s">
        <v>168</v>
      </c>
      <c r="C51" s="124" t="s">
        <v>169</v>
      </c>
      <c r="D51" s="124" t="s">
        <v>215</v>
      </c>
      <c r="E51" s="124" t="s">
        <v>139</v>
      </c>
      <c r="F51" s="124" t="s">
        <v>97</v>
      </c>
      <c r="G51" s="124" t="s">
        <v>98</v>
      </c>
      <c r="H51" s="165">
        <f t="shared" si="3"/>
        <v>346</v>
      </c>
      <c r="I51" s="165">
        <v>346</v>
      </c>
      <c r="J51" s="165"/>
      <c r="K51" s="167"/>
      <c r="L51" s="168"/>
      <c r="M51" s="168"/>
      <c r="N51" s="168"/>
      <c r="O51" s="168"/>
      <c r="P51" s="168"/>
      <c r="Q51" s="25"/>
    </row>
    <row r="52" ht="25" customHeight="1" spans="1:17">
      <c r="A52" s="25"/>
      <c r="B52" s="124" t="s">
        <v>168</v>
      </c>
      <c r="C52" s="124" t="s">
        <v>169</v>
      </c>
      <c r="D52" s="124" t="s">
        <v>216</v>
      </c>
      <c r="E52" s="124" t="s">
        <v>139</v>
      </c>
      <c r="F52" s="124" t="s">
        <v>86</v>
      </c>
      <c r="G52" s="124" t="s">
        <v>131</v>
      </c>
      <c r="H52" s="165">
        <f t="shared" si="3"/>
        <v>2.4</v>
      </c>
      <c r="I52" s="165">
        <v>2.4</v>
      </c>
      <c r="J52" s="165"/>
      <c r="K52" s="167"/>
      <c r="L52" s="168"/>
      <c r="M52" s="168"/>
      <c r="N52" s="168"/>
      <c r="O52" s="168"/>
      <c r="P52" s="168"/>
      <c r="Q52" s="25"/>
    </row>
    <row r="53" ht="25" customHeight="1" spans="1:17">
      <c r="A53" s="25"/>
      <c r="B53" s="124" t="s">
        <v>168</v>
      </c>
      <c r="C53" s="124" t="s">
        <v>169</v>
      </c>
      <c r="D53" s="124" t="s">
        <v>217</v>
      </c>
      <c r="E53" s="124" t="s">
        <v>140</v>
      </c>
      <c r="F53" s="124" t="s">
        <v>132</v>
      </c>
      <c r="G53" s="124" t="s">
        <v>133</v>
      </c>
      <c r="H53" s="165">
        <f t="shared" si="3"/>
        <v>106.7</v>
      </c>
      <c r="I53" s="165">
        <v>106.7</v>
      </c>
      <c r="J53" s="165"/>
      <c r="K53" s="167"/>
      <c r="L53" s="168"/>
      <c r="M53" s="168"/>
      <c r="N53" s="168"/>
      <c r="O53" s="168"/>
      <c r="P53" s="168"/>
      <c r="Q53" s="25"/>
    </row>
    <row r="54" ht="25" customHeight="1" spans="1:17">
      <c r="A54" s="25"/>
      <c r="B54" s="124" t="s">
        <v>168</v>
      </c>
      <c r="C54" s="124" t="s">
        <v>169</v>
      </c>
      <c r="D54" s="124" t="s">
        <v>218</v>
      </c>
      <c r="E54" s="124" t="s">
        <v>141</v>
      </c>
      <c r="F54" s="124" t="s">
        <v>110</v>
      </c>
      <c r="G54" s="124" t="s">
        <v>111</v>
      </c>
      <c r="H54" s="165">
        <f t="shared" si="3"/>
        <v>35</v>
      </c>
      <c r="I54" s="165">
        <v>35</v>
      </c>
      <c r="J54" s="165"/>
      <c r="K54" s="167"/>
      <c r="L54" s="168"/>
      <c r="M54" s="168"/>
      <c r="N54" s="168"/>
      <c r="O54" s="168"/>
      <c r="P54" s="168"/>
      <c r="Q54" s="25"/>
    </row>
    <row r="55" ht="25" customHeight="1" spans="1:17">
      <c r="A55" s="25"/>
      <c r="B55" s="124" t="s">
        <v>168</v>
      </c>
      <c r="C55" s="124" t="s">
        <v>169</v>
      </c>
      <c r="D55" s="124" t="s">
        <v>219</v>
      </c>
      <c r="E55" s="124" t="s">
        <v>141</v>
      </c>
      <c r="F55" s="124" t="s">
        <v>86</v>
      </c>
      <c r="G55" s="124" t="s">
        <v>131</v>
      </c>
      <c r="H55" s="165">
        <f t="shared" si="3"/>
        <v>159</v>
      </c>
      <c r="I55" s="165">
        <v>159</v>
      </c>
      <c r="J55" s="165"/>
      <c r="K55" s="167"/>
      <c r="L55" s="168"/>
      <c r="M55" s="168"/>
      <c r="N55" s="168"/>
      <c r="O55" s="168"/>
      <c r="P55" s="168"/>
      <c r="Q55" s="25"/>
    </row>
    <row r="56" ht="25" customHeight="1" spans="1:17">
      <c r="A56" s="25"/>
      <c r="B56" s="124" t="s">
        <v>168</v>
      </c>
      <c r="C56" s="124" t="s">
        <v>169</v>
      </c>
      <c r="D56" s="124" t="s">
        <v>220</v>
      </c>
      <c r="E56" s="124" t="s">
        <v>141</v>
      </c>
      <c r="F56" s="124" t="s">
        <v>132</v>
      </c>
      <c r="G56" s="124" t="s">
        <v>133</v>
      </c>
      <c r="H56" s="165">
        <f t="shared" si="3"/>
        <v>115</v>
      </c>
      <c r="I56" s="165">
        <v>115</v>
      </c>
      <c r="J56" s="165"/>
      <c r="K56" s="167"/>
      <c r="L56" s="168"/>
      <c r="M56" s="168"/>
      <c r="N56" s="168"/>
      <c r="O56" s="168"/>
      <c r="P56" s="168"/>
      <c r="Q56" s="25"/>
    </row>
    <row r="57" ht="25" customHeight="1" spans="1:17">
      <c r="A57" s="25"/>
      <c r="B57" s="124" t="s">
        <v>168</v>
      </c>
      <c r="C57" s="124" t="s">
        <v>169</v>
      </c>
      <c r="D57" s="124" t="s">
        <v>221</v>
      </c>
      <c r="E57" s="124" t="s">
        <v>100</v>
      </c>
      <c r="F57" s="124" t="s">
        <v>86</v>
      </c>
      <c r="G57" s="124" t="s">
        <v>142</v>
      </c>
      <c r="H57" s="165">
        <f t="shared" si="3"/>
        <v>50</v>
      </c>
      <c r="I57" s="165">
        <v>50</v>
      </c>
      <c r="J57" s="165"/>
      <c r="K57" s="167"/>
      <c r="L57" s="168"/>
      <c r="M57" s="168"/>
      <c r="N57" s="168"/>
      <c r="O57" s="168"/>
      <c r="P57" s="168"/>
      <c r="Q57" s="25"/>
    </row>
    <row r="58" ht="25" customHeight="1" spans="1:17">
      <c r="A58" s="25"/>
      <c r="B58" s="124" t="s">
        <v>168</v>
      </c>
      <c r="C58" s="124" t="s">
        <v>169</v>
      </c>
      <c r="D58" s="124" t="s">
        <v>222</v>
      </c>
      <c r="E58" s="124" t="s">
        <v>100</v>
      </c>
      <c r="F58" s="124" t="s">
        <v>86</v>
      </c>
      <c r="G58" s="124" t="s">
        <v>131</v>
      </c>
      <c r="H58" s="165">
        <f t="shared" si="3"/>
        <v>404.5</v>
      </c>
      <c r="I58" s="165">
        <v>404.5</v>
      </c>
      <c r="J58" s="165"/>
      <c r="K58" s="167"/>
      <c r="L58" s="168"/>
      <c r="M58" s="168"/>
      <c r="N58" s="168"/>
      <c r="O58" s="168"/>
      <c r="P58" s="168"/>
      <c r="Q58" s="25"/>
    </row>
    <row r="59" ht="25" customHeight="1" spans="1:17">
      <c r="A59" s="25"/>
      <c r="B59" s="124" t="s">
        <v>168</v>
      </c>
      <c r="C59" s="124" t="s">
        <v>169</v>
      </c>
      <c r="D59" s="124" t="s">
        <v>223</v>
      </c>
      <c r="E59" s="124" t="s">
        <v>100</v>
      </c>
      <c r="F59" s="124" t="s">
        <v>101</v>
      </c>
      <c r="G59" s="124" t="s">
        <v>105</v>
      </c>
      <c r="H59" s="165">
        <f t="shared" si="3"/>
        <v>50</v>
      </c>
      <c r="I59" s="165">
        <v>50</v>
      </c>
      <c r="J59" s="165"/>
      <c r="K59" s="167"/>
      <c r="L59" s="168"/>
      <c r="M59" s="168"/>
      <c r="N59" s="168"/>
      <c r="O59" s="168"/>
      <c r="P59" s="168"/>
      <c r="Q59" s="25"/>
    </row>
    <row r="60" ht="25" customHeight="1" spans="1:17">
      <c r="A60" s="25"/>
      <c r="B60" s="124" t="s">
        <v>168</v>
      </c>
      <c r="C60" s="124" t="s">
        <v>169</v>
      </c>
      <c r="D60" s="124" t="s">
        <v>224</v>
      </c>
      <c r="E60" s="124" t="s">
        <v>100</v>
      </c>
      <c r="F60" s="124" t="s">
        <v>97</v>
      </c>
      <c r="G60" s="124" t="s">
        <v>98</v>
      </c>
      <c r="H60" s="165">
        <f t="shared" si="3"/>
        <v>11.2</v>
      </c>
      <c r="I60" s="165">
        <v>11.2</v>
      </c>
      <c r="J60" s="165"/>
      <c r="K60" s="167"/>
      <c r="L60" s="168"/>
      <c r="M60" s="168"/>
      <c r="N60" s="168"/>
      <c r="O60" s="168"/>
      <c r="P60" s="168"/>
      <c r="Q60" s="25"/>
    </row>
    <row r="61" ht="25" customHeight="1" spans="1:17">
      <c r="A61" s="25"/>
      <c r="B61" s="124" t="s">
        <v>168</v>
      </c>
      <c r="C61" s="124" t="s">
        <v>169</v>
      </c>
      <c r="D61" s="124" t="s">
        <v>225</v>
      </c>
      <c r="E61" s="124" t="s">
        <v>143</v>
      </c>
      <c r="F61" s="124" t="s">
        <v>144</v>
      </c>
      <c r="G61" s="124" t="s">
        <v>145</v>
      </c>
      <c r="H61" s="165">
        <f t="shared" si="3"/>
        <v>219.788</v>
      </c>
      <c r="I61" s="165">
        <v>219.788</v>
      </c>
      <c r="J61" s="165"/>
      <c r="K61" s="167"/>
      <c r="L61" s="168"/>
      <c r="M61" s="168"/>
      <c r="N61" s="168"/>
      <c r="O61" s="168"/>
      <c r="P61" s="168"/>
      <c r="Q61" s="25"/>
    </row>
    <row r="62" ht="25" customHeight="1" spans="1:17">
      <c r="A62" s="25"/>
      <c r="B62" s="124" t="s">
        <v>168</v>
      </c>
      <c r="C62" s="124" t="s">
        <v>169</v>
      </c>
      <c r="D62" s="124" t="s">
        <v>226</v>
      </c>
      <c r="E62" s="124" t="s">
        <v>146</v>
      </c>
      <c r="F62" s="124" t="s">
        <v>86</v>
      </c>
      <c r="G62" s="124" t="s">
        <v>131</v>
      </c>
      <c r="H62" s="165">
        <f t="shared" si="3"/>
        <v>733.95</v>
      </c>
      <c r="I62" s="165">
        <v>733.95</v>
      </c>
      <c r="J62" s="165"/>
      <c r="K62" s="167"/>
      <c r="L62" s="168"/>
      <c r="M62" s="168"/>
      <c r="N62" s="168"/>
      <c r="O62" s="168"/>
      <c r="P62" s="168"/>
      <c r="Q62" s="25"/>
    </row>
    <row r="63" ht="25" customHeight="1" spans="1:17">
      <c r="A63" s="25"/>
      <c r="B63" s="124" t="s">
        <v>168</v>
      </c>
      <c r="C63" s="124" t="s">
        <v>169</v>
      </c>
      <c r="D63" s="124" t="s">
        <v>227</v>
      </c>
      <c r="E63" s="124" t="s">
        <v>146</v>
      </c>
      <c r="F63" s="124" t="s">
        <v>97</v>
      </c>
      <c r="G63" s="124" t="s">
        <v>98</v>
      </c>
      <c r="H63" s="165">
        <f t="shared" si="3"/>
        <v>20</v>
      </c>
      <c r="I63" s="165">
        <v>20</v>
      </c>
      <c r="J63" s="165"/>
      <c r="K63" s="167"/>
      <c r="L63" s="168"/>
      <c r="M63" s="168"/>
      <c r="N63" s="168"/>
      <c r="O63" s="168"/>
      <c r="P63" s="168"/>
      <c r="Q63" s="25"/>
    </row>
    <row r="64" ht="25" customHeight="1" spans="1:17">
      <c r="A64" s="25"/>
      <c r="B64" s="124" t="s">
        <v>168</v>
      </c>
      <c r="C64" s="124" t="s">
        <v>169</v>
      </c>
      <c r="D64" s="124" t="s">
        <v>228</v>
      </c>
      <c r="E64" s="124" t="s">
        <v>147</v>
      </c>
      <c r="F64" s="124" t="s">
        <v>97</v>
      </c>
      <c r="G64" s="124" t="s">
        <v>98</v>
      </c>
      <c r="H64" s="165">
        <f t="shared" si="3"/>
        <v>1</v>
      </c>
      <c r="I64" s="165">
        <v>1</v>
      </c>
      <c r="J64" s="165"/>
      <c r="K64" s="167"/>
      <c r="L64" s="168"/>
      <c r="M64" s="168"/>
      <c r="N64" s="168"/>
      <c r="O64" s="168"/>
      <c r="P64" s="168"/>
      <c r="Q64" s="25"/>
    </row>
    <row r="65" ht="25" customHeight="1" spans="1:17">
      <c r="A65" s="25"/>
      <c r="B65" s="124" t="s">
        <v>168</v>
      </c>
      <c r="C65" s="124" t="s">
        <v>169</v>
      </c>
      <c r="D65" s="124" t="s">
        <v>229</v>
      </c>
      <c r="E65" s="124" t="s">
        <v>148</v>
      </c>
      <c r="F65" s="124" t="s">
        <v>91</v>
      </c>
      <c r="G65" s="124" t="s">
        <v>117</v>
      </c>
      <c r="H65" s="165">
        <f t="shared" si="3"/>
        <v>30</v>
      </c>
      <c r="I65" s="165">
        <v>30</v>
      </c>
      <c r="J65" s="165"/>
      <c r="K65" s="167"/>
      <c r="L65" s="168"/>
      <c r="M65" s="168"/>
      <c r="N65" s="168"/>
      <c r="O65" s="168"/>
      <c r="P65" s="168"/>
      <c r="Q65" s="25"/>
    </row>
    <row r="66" ht="25" customHeight="1" spans="1:17">
      <c r="A66" s="25"/>
      <c r="B66" s="124" t="s">
        <v>168</v>
      </c>
      <c r="C66" s="124" t="s">
        <v>169</v>
      </c>
      <c r="D66" s="124" t="s">
        <v>230</v>
      </c>
      <c r="E66" s="124" t="s">
        <v>148</v>
      </c>
      <c r="F66" s="124" t="s">
        <v>91</v>
      </c>
      <c r="G66" s="124" t="s">
        <v>116</v>
      </c>
      <c r="H66" s="165">
        <f t="shared" si="3"/>
        <v>34</v>
      </c>
      <c r="I66" s="165">
        <v>34</v>
      </c>
      <c r="J66" s="165"/>
      <c r="K66" s="167"/>
      <c r="L66" s="168"/>
      <c r="M66" s="168"/>
      <c r="N66" s="168"/>
      <c r="O66" s="168"/>
      <c r="P66" s="168"/>
      <c r="Q66" s="25"/>
    </row>
    <row r="67" ht="25" customHeight="1" spans="1:17">
      <c r="A67" s="25"/>
      <c r="B67" s="124" t="s">
        <v>168</v>
      </c>
      <c r="C67" s="124" t="s">
        <v>169</v>
      </c>
      <c r="D67" s="124" t="s">
        <v>231</v>
      </c>
      <c r="E67" s="124" t="s">
        <v>148</v>
      </c>
      <c r="F67" s="124" t="s">
        <v>132</v>
      </c>
      <c r="G67" s="124" t="s">
        <v>133</v>
      </c>
      <c r="H67" s="165">
        <f t="shared" si="3"/>
        <v>30</v>
      </c>
      <c r="I67" s="165">
        <v>30</v>
      </c>
      <c r="J67" s="165"/>
      <c r="K67" s="167"/>
      <c r="L67" s="168"/>
      <c r="M67" s="168"/>
      <c r="N67" s="168"/>
      <c r="O67" s="168"/>
      <c r="P67" s="168"/>
      <c r="Q67" s="25"/>
    </row>
    <row r="68" ht="25" customHeight="1" spans="1:17">
      <c r="A68" s="25"/>
      <c r="B68" s="124" t="s">
        <v>168</v>
      </c>
      <c r="C68" s="124" t="s">
        <v>169</v>
      </c>
      <c r="D68" s="124" t="s">
        <v>232</v>
      </c>
      <c r="E68" s="124" t="s">
        <v>148</v>
      </c>
      <c r="F68" s="124" t="s">
        <v>110</v>
      </c>
      <c r="G68" s="124" t="s">
        <v>121</v>
      </c>
      <c r="H68" s="165">
        <f t="shared" si="3"/>
        <v>65</v>
      </c>
      <c r="I68" s="165">
        <v>65</v>
      </c>
      <c r="J68" s="165"/>
      <c r="K68" s="167"/>
      <c r="L68" s="168"/>
      <c r="M68" s="168"/>
      <c r="N68" s="168"/>
      <c r="O68" s="168"/>
      <c r="P68" s="168"/>
      <c r="Q68" s="25"/>
    </row>
    <row r="69" ht="25" customHeight="1" spans="1:17">
      <c r="A69" s="25"/>
      <c r="B69" s="124" t="s">
        <v>168</v>
      </c>
      <c r="C69" s="124" t="s">
        <v>169</v>
      </c>
      <c r="D69" s="124" t="s">
        <v>233</v>
      </c>
      <c r="E69" s="124" t="s">
        <v>148</v>
      </c>
      <c r="F69" s="124" t="s">
        <v>97</v>
      </c>
      <c r="G69" s="124" t="s">
        <v>98</v>
      </c>
      <c r="H69" s="165">
        <f t="shared" si="3"/>
        <v>40.5</v>
      </c>
      <c r="I69" s="165">
        <v>40.5</v>
      </c>
      <c r="J69" s="165"/>
      <c r="K69" s="167"/>
      <c r="L69" s="168"/>
      <c r="M69" s="168"/>
      <c r="N69" s="168"/>
      <c r="O69" s="168"/>
      <c r="P69" s="168"/>
      <c r="Q69" s="25"/>
    </row>
    <row r="70" ht="25" customHeight="1" spans="1:17">
      <c r="A70" s="25"/>
      <c r="B70" s="124" t="s">
        <v>168</v>
      </c>
      <c r="C70" s="124" t="s">
        <v>169</v>
      </c>
      <c r="D70" s="124" t="s">
        <v>234</v>
      </c>
      <c r="E70" s="124" t="s">
        <v>148</v>
      </c>
      <c r="F70" s="124" t="s">
        <v>97</v>
      </c>
      <c r="G70" s="124" t="s">
        <v>98</v>
      </c>
      <c r="H70" s="165">
        <f t="shared" si="3"/>
        <v>60</v>
      </c>
      <c r="I70" s="165">
        <v>60</v>
      </c>
      <c r="J70" s="165"/>
      <c r="K70" s="167"/>
      <c r="L70" s="168"/>
      <c r="M70" s="168"/>
      <c r="N70" s="168"/>
      <c r="O70" s="168"/>
      <c r="P70" s="168"/>
      <c r="Q70" s="25"/>
    </row>
    <row r="71" ht="25" customHeight="1" spans="1:17">
      <c r="A71" s="25"/>
      <c r="B71" s="124" t="s">
        <v>168</v>
      </c>
      <c r="C71" s="124" t="s">
        <v>169</v>
      </c>
      <c r="D71" s="124" t="s">
        <v>235</v>
      </c>
      <c r="E71" s="124" t="s">
        <v>148</v>
      </c>
      <c r="F71" s="124" t="s">
        <v>132</v>
      </c>
      <c r="G71" s="124" t="s">
        <v>133</v>
      </c>
      <c r="H71" s="165">
        <f t="shared" si="3"/>
        <v>250</v>
      </c>
      <c r="I71" s="165">
        <v>250</v>
      </c>
      <c r="J71" s="165"/>
      <c r="K71" s="167"/>
      <c r="L71" s="168"/>
      <c r="M71" s="168"/>
      <c r="N71" s="168"/>
      <c r="O71" s="168"/>
      <c r="P71" s="168"/>
      <c r="Q71" s="25"/>
    </row>
    <row r="72" ht="25" customHeight="1" spans="1:17">
      <c r="A72" s="25"/>
      <c r="B72" s="124" t="s">
        <v>168</v>
      </c>
      <c r="C72" s="124" t="s">
        <v>169</v>
      </c>
      <c r="D72" s="124" t="s">
        <v>236</v>
      </c>
      <c r="E72" s="124" t="s">
        <v>148</v>
      </c>
      <c r="F72" s="124" t="s">
        <v>110</v>
      </c>
      <c r="G72" s="124" t="s">
        <v>111</v>
      </c>
      <c r="H72" s="165">
        <f t="shared" si="3"/>
        <v>341.15</v>
      </c>
      <c r="I72" s="165">
        <v>341.15</v>
      </c>
      <c r="J72" s="165"/>
      <c r="K72" s="167"/>
      <c r="L72" s="168"/>
      <c r="M72" s="168"/>
      <c r="N72" s="168"/>
      <c r="O72" s="168"/>
      <c r="P72" s="168"/>
      <c r="Q72" s="25"/>
    </row>
    <row r="73" customFormat="1" ht="25" customHeight="1" spans="1:17">
      <c r="A73" s="25"/>
      <c r="B73" s="124" t="s">
        <v>168</v>
      </c>
      <c r="C73" s="124" t="s">
        <v>169</v>
      </c>
      <c r="D73" s="124" t="s">
        <v>237</v>
      </c>
      <c r="E73" s="124" t="s">
        <v>149</v>
      </c>
      <c r="F73" s="124" t="s">
        <v>91</v>
      </c>
      <c r="G73" s="124" t="s">
        <v>120</v>
      </c>
      <c r="H73" s="165">
        <f t="shared" si="3"/>
        <v>3</v>
      </c>
      <c r="I73" s="165">
        <v>3</v>
      </c>
      <c r="J73" s="165"/>
      <c r="K73" s="167"/>
      <c r="L73" s="168"/>
      <c r="M73" s="168"/>
      <c r="N73" s="168"/>
      <c r="O73" s="168"/>
      <c r="P73" s="168"/>
      <c r="Q73" s="25"/>
    </row>
    <row r="74" customFormat="1" ht="25" customHeight="1" spans="1:17">
      <c r="A74" s="25"/>
      <c r="B74" s="124" t="s">
        <v>168</v>
      </c>
      <c r="C74" s="124" t="s">
        <v>169</v>
      </c>
      <c r="D74" s="124" t="s">
        <v>238</v>
      </c>
      <c r="E74" s="124" t="s">
        <v>149</v>
      </c>
      <c r="F74" s="124" t="s">
        <v>110</v>
      </c>
      <c r="G74" s="124" t="s">
        <v>111</v>
      </c>
      <c r="H74" s="165">
        <f t="shared" ref="H74:H90" si="4">SUM(I74:P74)</f>
        <v>252</v>
      </c>
      <c r="I74" s="165">
        <v>252</v>
      </c>
      <c r="J74" s="165"/>
      <c r="K74" s="167"/>
      <c r="L74" s="168"/>
      <c r="M74" s="168"/>
      <c r="N74" s="168"/>
      <c r="O74" s="168"/>
      <c r="P74" s="168"/>
      <c r="Q74" s="25"/>
    </row>
    <row r="75" customFormat="1" ht="25" customHeight="1" spans="1:17">
      <c r="A75" s="25"/>
      <c r="B75" s="124" t="s">
        <v>168</v>
      </c>
      <c r="C75" s="124" t="s">
        <v>169</v>
      </c>
      <c r="D75" s="124" t="s">
        <v>239</v>
      </c>
      <c r="E75" s="124" t="s">
        <v>149</v>
      </c>
      <c r="F75" s="124" t="s">
        <v>110</v>
      </c>
      <c r="G75" s="124" t="s">
        <v>111</v>
      </c>
      <c r="H75" s="165">
        <f t="shared" si="4"/>
        <v>2944.62</v>
      </c>
      <c r="I75" s="165">
        <v>2944.62</v>
      </c>
      <c r="J75" s="165"/>
      <c r="K75" s="167"/>
      <c r="L75" s="168"/>
      <c r="M75" s="168"/>
      <c r="N75" s="168"/>
      <c r="O75" s="168"/>
      <c r="P75" s="168"/>
      <c r="Q75" s="25"/>
    </row>
    <row r="76" customFormat="1" ht="25" customHeight="1" spans="1:17">
      <c r="A76" s="25"/>
      <c r="B76" s="124" t="s">
        <v>168</v>
      </c>
      <c r="C76" s="124" t="s">
        <v>169</v>
      </c>
      <c r="D76" s="124" t="s">
        <v>240</v>
      </c>
      <c r="E76" s="124" t="s">
        <v>149</v>
      </c>
      <c r="F76" s="124" t="s">
        <v>97</v>
      </c>
      <c r="G76" s="124" t="s">
        <v>98</v>
      </c>
      <c r="H76" s="165">
        <f t="shared" si="4"/>
        <v>325.4</v>
      </c>
      <c r="I76" s="165">
        <v>325.4</v>
      </c>
      <c r="J76" s="165"/>
      <c r="K76" s="167"/>
      <c r="L76" s="168"/>
      <c r="M76" s="168"/>
      <c r="N76" s="168"/>
      <c r="O76" s="168"/>
      <c r="P76" s="168"/>
      <c r="Q76" s="25"/>
    </row>
    <row r="77" customFormat="1" ht="25" customHeight="1" spans="1:17">
      <c r="A77" s="25"/>
      <c r="B77" s="124" t="s">
        <v>168</v>
      </c>
      <c r="C77" s="124" t="s">
        <v>169</v>
      </c>
      <c r="D77" s="124" t="s">
        <v>241</v>
      </c>
      <c r="E77" s="124" t="s">
        <v>150</v>
      </c>
      <c r="F77" s="124" t="s">
        <v>110</v>
      </c>
      <c r="G77" s="124" t="s">
        <v>111</v>
      </c>
      <c r="H77" s="165">
        <f t="shared" si="4"/>
        <v>400</v>
      </c>
      <c r="I77" s="165">
        <v>400</v>
      </c>
      <c r="J77" s="165"/>
      <c r="K77" s="167"/>
      <c r="L77" s="168"/>
      <c r="M77" s="168"/>
      <c r="N77" s="168"/>
      <c r="O77" s="168"/>
      <c r="P77" s="168"/>
      <c r="Q77" s="25"/>
    </row>
    <row r="78" customFormat="1" ht="25" customHeight="1" spans="1:17">
      <c r="A78" s="25"/>
      <c r="B78" s="124" t="s">
        <v>168</v>
      </c>
      <c r="C78" s="124" t="s">
        <v>169</v>
      </c>
      <c r="D78" s="124" t="s">
        <v>242</v>
      </c>
      <c r="E78" s="124" t="s">
        <v>151</v>
      </c>
      <c r="F78" s="124" t="s">
        <v>91</v>
      </c>
      <c r="G78" s="124" t="s">
        <v>94</v>
      </c>
      <c r="H78" s="165">
        <f t="shared" si="4"/>
        <v>17</v>
      </c>
      <c r="I78" s="165">
        <v>17</v>
      </c>
      <c r="J78" s="165"/>
      <c r="K78" s="167"/>
      <c r="L78" s="168"/>
      <c r="M78" s="168"/>
      <c r="N78" s="168"/>
      <c r="O78" s="168"/>
      <c r="P78" s="168"/>
      <c r="Q78" s="25"/>
    </row>
    <row r="79" customFormat="1" ht="25" customHeight="1" spans="1:17">
      <c r="A79" s="25"/>
      <c r="B79" s="124" t="s">
        <v>168</v>
      </c>
      <c r="C79" s="124" t="s">
        <v>169</v>
      </c>
      <c r="D79" s="124" t="s">
        <v>243</v>
      </c>
      <c r="E79" s="124" t="s">
        <v>151</v>
      </c>
      <c r="F79" s="124" t="s">
        <v>97</v>
      </c>
      <c r="G79" s="124" t="s">
        <v>98</v>
      </c>
      <c r="H79" s="165">
        <f t="shared" si="4"/>
        <v>140</v>
      </c>
      <c r="I79" s="165">
        <v>140</v>
      </c>
      <c r="J79" s="165"/>
      <c r="K79" s="167"/>
      <c r="L79" s="168"/>
      <c r="M79" s="168"/>
      <c r="N79" s="168"/>
      <c r="O79" s="168"/>
      <c r="P79" s="168"/>
      <c r="Q79" s="25"/>
    </row>
    <row r="80" customFormat="1" ht="25" customHeight="1" spans="1:17">
      <c r="A80" s="25"/>
      <c r="B80" s="124" t="s">
        <v>168</v>
      </c>
      <c r="C80" s="124" t="s">
        <v>169</v>
      </c>
      <c r="D80" s="124" t="s">
        <v>244</v>
      </c>
      <c r="E80" s="124" t="s">
        <v>151</v>
      </c>
      <c r="F80" s="124" t="s">
        <v>97</v>
      </c>
      <c r="G80" s="124" t="s">
        <v>98</v>
      </c>
      <c r="H80" s="165">
        <f t="shared" si="4"/>
        <v>89.3</v>
      </c>
      <c r="I80" s="165">
        <v>89.3</v>
      </c>
      <c r="J80" s="165"/>
      <c r="K80" s="167"/>
      <c r="L80" s="168"/>
      <c r="M80" s="168"/>
      <c r="N80" s="168"/>
      <c r="O80" s="168"/>
      <c r="P80" s="168"/>
      <c r="Q80" s="25"/>
    </row>
    <row r="81" customFormat="1" ht="25" customHeight="1" spans="1:17">
      <c r="A81" s="25"/>
      <c r="B81" s="124" t="s">
        <v>168</v>
      </c>
      <c r="C81" s="124" t="s">
        <v>169</v>
      </c>
      <c r="D81" s="124" t="s">
        <v>245</v>
      </c>
      <c r="E81" s="124" t="s">
        <v>151</v>
      </c>
      <c r="F81" s="124" t="s">
        <v>97</v>
      </c>
      <c r="G81" s="124" t="s">
        <v>98</v>
      </c>
      <c r="H81" s="165">
        <f t="shared" si="4"/>
        <v>50</v>
      </c>
      <c r="I81" s="165">
        <v>50</v>
      </c>
      <c r="J81" s="165"/>
      <c r="K81" s="167"/>
      <c r="L81" s="168"/>
      <c r="M81" s="168"/>
      <c r="N81" s="168"/>
      <c r="O81" s="168"/>
      <c r="P81" s="168"/>
      <c r="Q81" s="25"/>
    </row>
    <row r="82" customFormat="1" ht="25" customHeight="1" spans="1:17">
      <c r="A82" s="25"/>
      <c r="B82" s="124" t="s">
        <v>168</v>
      </c>
      <c r="C82" s="124" t="s">
        <v>169</v>
      </c>
      <c r="D82" s="124" t="s">
        <v>246</v>
      </c>
      <c r="E82" s="124" t="s">
        <v>151</v>
      </c>
      <c r="F82" s="124" t="s">
        <v>97</v>
      </c>
      <c r="G82" s="124" t="s">
        <v>98</v>
      </c>
      <c r="H82" s="165">
        <f t="shared" si="4"/>
        <v>9.2</v>
      </c>
      <c r="I82" s="165">
        <v>9.2</v>
      </c>
      <c r="J82" s="165"/>
      <c r="K82" s="167"/>
      <c r="L82" s="168"/>
      <c r="M82" s="168"/>
      <c r="N82" s="168"/>
      <c r="O82" s="168"/>
      <c r="P82" s="168"/>
      <c r="Q82" s="25"/>
    </row>
    <row r="83" customFormat="1" ht="25" customHeight="1" spans="1:17">
      <c r="A83" s="25"/>
      <c r="B83" s="124" t="s">
        <v>168</v>
      </c>
      <c r="C83" s="124" t="s">
        <v>169</v>
      </c>
      <c r="D83" s="124" t="s">
        <v>247</v>
      </c>
      <c r="E83" s="124" t="s">
        <v>151</v>
      </c>
      <c r="F83" s="124" t="s">
        <v>152</v>
      </c>
      <c r="G83" s="124" t="s">
        <v>153</v>
      </c>
      <c r="H83" s="165">
        <f t="shared" si="4"/>
        <v>3500</v>
      </c>
      <c r="I83" s="165">
        <v>3500</v>
      </c>
      <c r="J83" s="165"/>
      <c r="K83" s="167"/>
      <c r="L83" s="168"/>
      <c r="M83" s="168"/>
      <c r="N83" s="168"/>
      <c r="O83" s="168"/>
      <c r="P83" s="168"/>
      <c r="Q83" s="25"/>
    </row>
    <row r="84" customFormat="1" ht="25" customHeight="1" spans="1:17">
      <c r="A84" s="25"/>
      <c r="B84" s="124" t="s">
        <v>168</v>
      </c>
      <c r="C84" s="124" t="s">
        <v>169</v>
      </c>
      <c r="D84" s="124" t="s">
        <v>248</v>
      </c>
      <c r="E84" s="124" t="s">
        <v>151</v>
      </c>
      <c r="F84" s="124" t="s">
        <v>91</v>
      </c>
      <c r="G84" s="124" t="s">
        <v>120</v>
      </c>
      <c r="H84" s="165">
        <f t="shared" si="4"/>
        <v>16.54</v>
      </c>
      <c r="I84" s="165">
        <v>16.54</v>
      </c>
      <c r="J84" s="165"/>
      <c r="K84" s="167"/>
      <c r="L84" s="168"/>
      <c r="M84" s="168"/>
      <c r="N84" s="168"/>
      <c r="O84" s="168"/>
      <c r="P84" s="168"/>
      <c r="Q84" s="25"/>
    </row>
    <row r="85" customFormat="1" ht="25" customHeight="1" spans="1:17">
      <c r="A85" s="25"/>
      <c r="B85" s="124" t="s">
        <v>168</v>
      </c>
      <c r="C85" s="124" t="s">
        <v>169</v>
      </c>
      <c r="D85" s="124" t="s">
        <v>249</v>
      </c>
      <c r="E85" s="124" t="s">
        <v>151</v>
      </c>
      <c r="F85" s="124" t="s">
        <v>110</v>
      </c>
      <c r="G85" s="124" t="s">
        <v>121</v>
      </c>
      <c r="H85" s="165">
        <f t="shared" si="4"/>
        <v>2.7</v>
      </c>
      <c r="I85" s="165">
        <v>2.7</v>
      </c>
      <c r="J85" s="165"/>
      <c r="K85" s="167"/>
      <c r="L85" s="168"/>
      <c r="M85" s="168"/>
      <c r="N85" s="168"/>
      <c r="O85" s="168"/>
      <c r="P85" s="168"/>
      <c r="Q85" s="25"/>
    </row>
    <row r="86" customFormat="1" ht="25" customHeight="1" spans="1:17">
      <c r="A86" s="25"/>
      <c r="B86" s="124" t="s">
        <v>168</v>
      </c>
      <c r="C86" s="124" t="s">
        <v>169</v>
      </c>
      <c r="D86" s="124" t="s">
        <v>250</v>
      </c>
      <c r="E86" s="124" t="s">
        <v>154</v>
      </c>
      <c r="F86" s="124" t="s">
        <v>155</v>
      </c>
      <c r="G86" s="124" t="s">
        <v>156</v>
      </c>
      <c r="H86" s="165">
        <f t="shared" si="4"/>
        <v>445</v>
      </c>
      <c r="I86" s="165">
        <v>445</v>
      </c>
      <c r="J86" s="165"/>
      <c r="K86" s="167"/>
      <c r="L86" s="168"/>
      <c r="M86" s="168"/>
      <c r="N86" s="168"/>
      <c r="O86" s="168"/>
      <c r="P86" s="168"/>
      <c r="Q86" s="25"/>
    </row>
    <row r="87" customFormat="1" ht="25" customHeight="1" spans="1:17">
      <c r="A87" s="25"/>
      <c r="B87" s="124" t="s">
        <v>168</v>
      </c>
      <c r="C87" s="124" t="s">
        <v>169</v>
      </c>
      <c r="D87" s="124" t="s">
        <v>251</v>
      </c>
      <c r="E87" s="124" t="s">
        <v>157</v>
      </c>
      <c r="F87" s="124" t="s">
        <v>110</v>
      </c>
      <c r="G87" s="124" t="s">
        <v>111</v>
      </c>
      <c r="H87" s="165">
        <f t="shared" si="4"/>
        <v>120</v>
      </c>
      <c r="I87" s="165">
        <v>120</v>
      </c>
      <c r="J87" s="165"/>
      <c r="K87" s="167"/>
      <c r="L87" s="168"/>
      <c r="M87" s="168"/>
      <c r="N87" s="168"/>
      <c r="O87" s="168"/>
      <c r="P87" s="168"/>
      <c r="Q87" s="25"/>
    </row>
    <row r="88" customFormat="1" ht="25" customHeight="1" spans="1:17">
      <c r="A88" s="25"/>
      <c r="B88" s="124" t="s">
        <v>168</v>
      </c>
      <c r="C88" s="124" t="s">
        <v>169</v>
      </c>
      <c r="D88" s="124" t="s">
        <v>252</v>
      </c>
      <c r="E88" s="124" t="s">
        <v>157</v>
      </c>
      <c r="F88" s="124" t="s">
        <v>97</v>
      </c>
      <c r="G88" s="124" t="s">
        <v>98</v>
      </c>
      <c r="H88" s="165">
        <f t="shared" si="4"/>
        <v>16</v>
      </c>
      <c r="I88" s="165">
        <v>16</v>
      </c>
      <c r="J88" s="165"/>
      <c r="K88" s="167"/>
      <c r="L88" s="168"/>
      <c r="M88" s="168"/>
      <c r="N88" s="168"/>
      <c r="O88" s="168"/>
      <c r="P88" s="168"/>
      <c r="Q88" s="25"/>
    </row>
    <row r="89" customFormat="1" ht="25" customHeight="1" spans="1:17">
      <c r="A89" s="25"/>
      <c r="B89" s="124" t="s">
        <v>168</v>
      </c>
      <c r="C89" s="124" t="s">
        <v>169</v>
      </c>
      <c r="D89" s="124" t="s">
        <v>253</v>
      </c>
      <c r="E89" s="124" t="s">
        <v>157</v>
      </c>
      <c r="F89" s="124" t="s">
        <v>86</v>
      </c>
      <c r="G89" s="124" t="s">
        <v>131</v>
      </c>
      <c r="H89" s="165">
        <f t="shared" si="4"/>
        <v>20</v>
      </c>
      <c r="I89" s="165">
        <v>20</v>
      </c>
      <c r="J89" s="165"/>
      <c r="K89" s="167"/>
      <c r="L89" s="168"/>
      <c r="M89" s="168"/>
      <c r="N89" s="168"/>
      <c r="O89" s="168"/>
      <c r="P89" s="168"/>
      <c r="Q89" s="25"/>
    </row>
    <row r="90" ht="28" customHeight="1" spans="1:17">
      <c r="A90" s="155"/>
      <c r="B90" s="156" t="s">
        <v>254</v>
      </c>
      <c r="C90" s="156"/>
      <c r="D90" s="169"/>
      <c r="E90" s="156"/>
      <c r="F90" s="156"/>
      <c r="G90" s="156"/>
      <c r="H90" s="157">
        <f t="shared" si="4"/>
        <v>25988.889208</v>
      </c>
      <c r="I90" s="157">
        <f>SUM(I6:I89)</f>
        <v>25930.889208</v>
      </c>
      <c r="J90" s="157">
        <f>SUM(J6:J89)</f>
        <v>58</v>
      </c>
      <c r="K90" s="171"/>
      <c r="L90" s="172"/>
      <c r="M90" s="172"/>
      <c r="N90" s="172"/>
      <c r="O90" s="172"/>
      <c r="P90" s="172"/>
      <c r="Q90" s="155"/>
    </row>
    <row r="91" ht="9.75" customHeight="1" spans="1:17">
      <c r="A91" s="158"/>
      <c r="B91" s="170"/>
      <c r="C91" s="170"/>
      <c r="D91" s="101"/>
      <c r="E91" s="81"/>
      <c r="F91" s="81"/>
      <c r="G91" s="81"/>
      <c r="H91" s="159"/>
      <c r="I91" s="170"/>
      <c r="J91" s="159"/>
      <c r="K91" s="170"/>
      <c r="L91" s="170"/>
      <c r="M91" s="170"/>
      <c r="N91" s="170"/>
      <c r="O91" s="170"/>
      <c r="P91" s="170"/>
      <c r="Q91" s="158"/>
    </row>
    <row r="110" spans="7:7">
      <c r="G110" s="124"/>
    </row>
    <row r="111" spans="7:7">
      <c r="G111" s="124"/>
    </row>
    <row r="112" spans="7:7">
      <c r="G112" s="124"/>
    </row>
    <row r="113" spans="7:7">
      <c r="G113" s="124"/>
    </row>
    <row r="114" spans="7:7">
      <c r="G114" s="124"/>
    </row>
    <row r="115" spans="7:7">
      <c r="G115" s="124"/>
    </row>
    <row r="116" spans="7:7">
      <c r="G116" s="124"/>
    </row>
    <row r="117" spans="7:7">
      <c r="G117" s="124"/>
    </row>
    <row r="118" spans="7:7">
      <c r="G118" s="124"/>
    </row>
    <row r="119" spans="7:7">
      <c r="G119" s="124"/>
    </row>
    <row r="120" spans="7:7">
      <c r="G120" s="124"/>
    </row>
    <row r="121" spans="7:7">
      <c r="G121" s="124"/>
    </row>
    <row r="122" spans="7:7">
      <c r="G122" s="124"/>
    </row>
    <row r="123" spans="7:7">
      <c r="G123" s="124"/>
    </row>
    <row r="124" spans="7:7">
      <c r="G124" s="124"/>
    </row>
    <row r="125" spans="7:7">
      <c r="G125" s="124"/>
    </row>
    <row r="126" spans="7:7">
      <c r="G126" s="124"/>
    </row>
    <row r="127" spans="7:7">
      <c r="G127" s="124"/>
    </row>
    <row r="128" spans="7:7">
      <c r="G128" s="124"/>
    </row>
    <row r="129" spans="7:7">
      <c r="G129" s="124"/>
    </row>
    <row r="130" spans="7:7">
      <c r="G130" s="124"/>
    </row>
    <row r="131" spans="7:7">
      <c r="G131" s="124"/>
    </row>
  </sheetData>
  <autoFilter ref="A5:Q90">
    <extLst/>
  </autoFilter>
  <mergeCells count="14">
    <mergeCell ref="B2:P2"/>
    <mergeCell ref="B3:D3"/>
    <mergeCell ref="O3:P3"/>
    <mergeCell ref="I4:K4"/>
    <mergeCell ref="L4:N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scale="47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pane ySplit="4" topLeftCell="A5" activePane="bottomLeft" state="frozen"/>
      <selection/>
      <selection pane="bottomLeft" activeCell="C8" sqref="C8"/>
    </sheetView>
  </sheetViews>
  <sheetFormatPr defaultColWidth="10" defaultRowHeight="14.4" outlineLevelCol="3"/>
  <cols>
    <col min="1" max="1" width="1.53703703703704" customWidth="1"/>
    <col min="2" max="2" width="84.5555555555556" customWidth="1"/>
    <col min="3" max="3" width="38.462962962963" style="64" customWidth="1"/>
    <col min="4" max="4" width="1.53703703703704" customWidth="1"/>
  </cols>
  <sheetData>
    <row r="1" ht="16.35" customHeight="1" spans="1:4">
      <c r="A1" s="149"/>
      <c r="B1" s="29"/>
      <c r="C1" s="150"/>
      <c r="D1" s="151"/>
    </row>
    <row r="2" ht="22.8" customHeight="1" spans="1:4">
      <c r="A2" s="25"/>
      <c r="B2" s="5" t="s">
        <v>255</v>
      </c>
      <c r="C2" s="69"/>
      <c r="D2" s="23"/>
    </row>
    <row r="3" ht="19.55" customHeight="1" spans="1:4">
      <c r="A3" s="25"/>
      <c r="B3" s="110"/>
      <c r="C3" s="152" t="s">
        <v>2</v>
      </c>
      <c r="D3" s="112"/>
    </row>
    <row r="4" ht="23" customHeight="1" spans="1:4">
      <c r="A4" s="153"/>
      <c r="B4" s="35" t="s">
        <v>256</v>
      </c>
      <c r="C4" s="71" t="s">
        <v>257</v>
      </c>
      <c r="D4" s="153"/>
    </row>
    <row r="5" ht="23" customHeight="1" spans="1:4">
      <c r="A5" s="153"/>
      <c r="B5" s="114" t="s">
        <v>258</v>
      </c>
      <c r="C5" s="154">
        <v>0</v>
      </c>
      <c r="D5" s="153"/>
    </row>
    <row r="6" ht="23" customHeight="1" spans="1:4">
      <c r="A6" s="153"/>
      <c r="B6" s="114" t="s">
        <v>259</v>
      </c>
      <c r="C6" s="154">
        <v>0</v>
      </c>
      <c r="D6" s="153"/>
    </row>
    <row r="7" ht="23" customHeight="1" spans="1:4">
      <c r="A7" s="153"/>
      <c r="B7" s="114" t="s">
        <v>260</v>
      </c>
      <c r="C7" s="154">
        <v>5677.28</v>
      </c>
      <c r="D7" s="153"/>
    </row>
    <row r="8" ht="16.55" customHeight="1" spans="1:4">
      <c r="A8" s="155"/>
      <c r="B8" s="156" t="s">
        <v>254</v>
      </c>
      <c r="C8" s="157">
        <f>SUM(C5:C7)</f>
        <v>5677.28</v>
      </c>
      <c r="D8" s="155"/>
    </row>
    <row r="9" ht="21" customHeight="1" spans="1:4">
      <c r="A9" s="158"/>
      <c r="B9" s="120" t="s">
        <v>261</v>
      </c>
      <c r="C9" s="159"/>
      <c r="D9" s="26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zoomScale="85" zoomScaleNormal="85" workbookViewId="0">
      <selection activeCell="C6" sqref="C6"/>
    </sheetView>
  </sheetViews>
  <sheetFormatPr defaultColWidth="10" defaultRowHeight="14.4" outlineLevelCol="5"/>
  <cols>
    <col min="1" max="1" width="1.53703703703704" customWidth="1"/>
    <col min="2" max="2" width="41.037037037037" customWidth="1"/>
    <col min="3" max="3" width="20.5185185185185" customWidth="1"/>
    <col min="4" max="4" width="41.037037037037" customWidth="1"/>
    <col min="5" max="5" width="20.5185185185185" customWidth="1"/>
    <col min="6" max="6" width="1.53703703703704" customWidth="1"/>
    <col min="7" max="7" width="9.76851851851852" customWidth="1"/>
  </cols>
  <sheetData>
    <row r="1" ht="16.35" customHeight="1" spans="1:6">
      <c r="A1" s="123"/>
      <c r="B1" s="104"/>
      <c r="C1" s="105"/>
      <c r="D1" s="105"/>
      <c r="E1" s="105"/>
      <c r="F1" s="106"/>
    </row>
    <row r="2" ht="22.8" customHeight="1" spans="1:6">
      <c r="A2" s="9"/>
      <c r="B2" s="5" t="s">
        <v>262</v>
      </c>
      <c r="C2" s="5"/>
      <c r="D2" s="5"/>
      <c r="E2" s="5"/>
      <c r="F2" s="108"/>
    </row>
    <row r="3" ht="19.55" customHeight="1" spans="1:6">
      <c r="A3" s="9"/>
      <c r="B3" s="110"/>
      <c r="C3" s="110"/>
      <c r="D3" s="110"/>
      <c r="E3" s="111" t="s">
        <v>2</v>
      </c>
      <c r="F3" s="112"/>
    </row>
    <row r="4" ht="23" customHeight="1" spans="1:6">
      <c r="A4" s="72"/>
      <c r="B4" s="113" t="s">
        <v>3</v>
      </c>
      <c r="C4" s="113"/>
      <c r="D4" s="113" t="s">
        <v>4</v>
      </c>
      <c r="E4" s="113"/>
      <c r="F4" s="72"/>
    </row>
    <row r="5" ht="23" customHeight="1" spans="1:6">
      <c r="A5" s="72"/>
      <c r="B5" s="113" t="s">
        <v>5</v>
      </c>
      <c r="C5" s="113" t="s">
        <v>6</v>
      </c>
      <c r="D5" s="113" t="s">
        <v>5</v>
      </c>
      <c r="E5" s="113" t="s">
        <v>6</v>
      </c>
      <c r="F5" s="72"/>
    </row>
    <row r="6" ht="16.55" customHeight="1" spans="1:6">
      <c r="A6" s="9"/>
      <c r="B6" s="146" t="s">
        <v>263</v>
      </c>
      <c r="C6" s="11">
        <f>'01收支总表'!C7</f>
        <v>33000.438938</v>
      </c>
      <c r="D6" s="146" t="s">
        <v>264</v>
      </c>
      <c r="E6" s="11">
        <f>SUM(E7:E36)</f>
        <v>33058.438938</v>
      </c>
      <c r="F6" s="9"/>
    </row>
    <row r="7" ht="16.55" customHeight="1" spans="1:6">
      <c r="A7" s="9"/>
      <c r="B7" s="146" t="s">
        <v>265</v>
      </c>
      <c r="C7" s="11">
        <v>7069.54973</v>
      </c>
      <c r="D7" s="147" t="s">
        <v>8</v>
      </c>
      <c r="E7" s="11">
        <f>'01收支总表'!E7</f>
        <v>18053.8345</v>
      </c>
      <c r="F7" s="9"/>
    </row>
    <row r="8" ht="16.55" customHeight="1" spans="1:6">
      <c r="A8" s="9"/>
      <c r="B8" s="146" t="s">
        <v>266</v>
      </c>
      <c r="C8" s="12"/>
      <c r="D8" s="147" t="s">
        <v>10</v>
      </c>
      <c r="E8" s="11"/>
      <c r="F8" s="9"/>
    </row>
    <row r="9" ht="16.55" customHeight="1" spans="1:6">
      <c r="A9" s="9"/>
      <c r="B9" s="146" t="s">
        <v>267</v>
      </c>
      <c r="C9" s="12"/>
      <c r="D9" s="147" t="s">
        <v>12</v>
      </c>
      <c r="E9" s="11"/>
      <c r="F9" s="9"/>
    </row>
    <row r="10" ht="16.55" customHeight="1" spans="1:6">
      <c r="A10" s="9"/>
      <c r="B10" s="146"/>
      <c r="C10" s="12"/>
      <c r="D10" s="147" t="s">
        <v>14</v>
      </c>
      <c r="E10" s="11">
        <f>'01收支总表'!E10</f>
        <v>1149.9</v>
      </c>
      <c r="F10" s="9"/>
    </row>
    <row r="11" ht="16.55" customHeight="1" spans="1:6">
      <c r="A11" s="9"/>
      <c r="B11" s="146"/>
      <c r="C11" s="12"/>
      <c r="D11" s="147" t="s">
        <v>16</v>
      </c>
      <c r="E11" s="11">
        <f>'01收支总表'!E11</f>
        <v>1039.4</v>
      </c>
      <c r="F11" s="9"/>
    </row>
    <row r="12" ht="16.55" customHeight="1" spans="1:6">
      <c r="A12" s="9"/>
      <c r="B12" s="146"/>
      <c r="C12" s="12"/>
      <c r="D12" s="147" t="s">
        <v>18</v>
      </c>
      <c r="E12" s="11"/>
      <c r="F12" s="9"/>
    </row>
    <row r="13" ht="16.55" customHeight="1" spans="1:6">
      <c r="A13" s="9"/>
      <c r="B13" s="146"/>
      <c r="C13" s="12"/>
      <c r="D13" s="147" t="s">
        <v>20</v>
      </c>
      <c r="E13" s="11">
        <f>'01收支总表'!E13</f>
        <v>106.7</v>
      </c>
      <c r="F13" s="9"/>
    </row>
    <row r="14" ht="16.55" customHeight="1" spans="1:6">
      <c r="A14" s="9"/>
      <c r="B14" s="146"/>
      <c r="C14" s="12"/>
      <c r="D14" s="147" t="s">
        <v>22</v>
      </c>
      <c r="E14" s="11">
        <f>'01收支总表'!E14</f>
        <v>2022.217274</v>
      </c>
      <c r="F14" s="9"/>
    </row>
    <row r="15" ht="16.55" customHeight="1" spans="1:6">
      <c r="A15" s="9"/>
      <c r="B15" s="146"/>
      <c r="C15" s="12"/>
      <c r="D15" s="147" t="s">
        <v>24</v>
      </c>
      <c r="E15" s="11"/>
      <c r="F15" s="9"/>
    </row>
    <row r="16" ht="16.55" customHeight="1" spans="1:6">
      <c r="A16" s="9"/>
      <c r="B16" s="146"/>
      <c r="C16" s="12"/>
      <c r="D16" s="147" t="s">
        <v>25</v>
      </c>
      <c r="E16" s="11">
        <f>'01收支总表'!E16</f>
        <v>973.738</v>
      </c>
      <c r="F16" s="9"/>
    </row>
    <row r="17" ht="16.55" customHeight="1" spans="1:6">
      <c r="A17" s="9"/>
      <c r="B17" s="146"/>
      <c r="C17" s="12"/>
      <c r="D17" s="147" t="s">
        <v>26</v>
      </c>
      <c r="E17" s="11"/>
      <c r="F17" s="9"/>
    </row>
    <row r="18" ht="16.55" customHeight="1" spans="1:6">
      <c r="A18" s="9"/>
      <c r="B18" s="146"/>
      <c r="C18" s="12"/>
      <c r="D18" s="147" t="s">
        <v>27</v>
      </c>
      <c r="E18" s="11">
        <f>'01收支总表'!E18</f>
        <v>4776.67</v>
      </c>
      <c r="F18" s="9"/>
    </row>
    <row r="19" ht="16.55" customHeight="1" spans="1:6">
      <c r="A19" s="9"/>
      <c r="B19" s="146"/>
      <c r="C19" s="12"/>
      <c r="D19" s="147" t="s">
        <v>28</v>
      </c>
      <c r="E19" s="11">
        <f>'01收支总表'!E19</f>
        <v>4269.74</v>
      </c>
      <c r="F19" s="9"/>
    </row>
    <row r="20" ht="16.55" customHeight="1" spans="1:6">
      <c r="A20" s="9"/>
      <c r="B20" s="146"/>
      <c r="C20" s="12"/>
      <c r="D20" s="147" t="s">
        <v>29</v>
      </c>
      <c r="E20" s="11">
        <f>'01收支总表'!E20</f>
        <v>156</v>
      </c>
      <c r="F20" s="9"/>
    </row>
    <row r="21" ht="16.55" customHeight="1" spans="1:6">
      <c r="A21" s="9"/>
      <c r="B21" s="146"/>
      <c r="C21" s="12"/>
      <c r="D21" s="147" t="s">
        <v>30</v>
      </c>
      <c r="E21" s="11"/>
      <c r="F21" s="9"/>
    </row>
    <row r="22" ht="16.55" customHeight="1" spans="1:6">
      <c r="A22" s="9"/>
      <c r="B22" s="146"/>
      <c r="C22" s="12"/>
      <c r="D22" s="147" t="s">
        <v>31</v>
      </c>
      <c r="E22" s="11"/>
      <c r="F22" s="9"/>
    </row>
    <row r="23" ht="16.55" customHeight="1" spans="1:6">
      <c r="A23" s="9"/>
      <c r="B23" s="146"/>
      <c r="C23" s="12"/>
      <c r="D23" s="147" t="s">
        <v>32</v>
      </c>
      <c r="E23" s="11"/>
      <c r="F23" s="9"/>
    </row>
    <row r="24" ht="16.55" customHeight="1" spans="1:6">
      <c r="A24" s="9"/>
      <c r="B24" s="146"/>
      <c r="C24" s="12"/>
      <c r="D24" s="147" t="s">
        <v>33</v>
      </c>
      <c r="E24" s="11"/>
      <c r="F24" s="9"/>
    </row>
    <row r="25" ht="16.55" customHeight="1" spans="1:6">
      <c r="A25" s="9"/>
      <c r="B25" s="146"/>
      <c r="C25" s="12"/>
      <c r="D25" s="147" t="s">
        <v>34</v>
      </c>
      <c r="E25" s="11"/>
      <c r="F25" s="9"/>
    </row>
    <row r="26" ht="16.55" customHeight="1" spans="1:6">
      <c r="A26" s="9"/>
      <c r="B26" s="146"/>
      <c r="C26" s="12"/>
      <c r="D26" s="147" t="s">
        <v>35</v>
      </c>
      <c r="E26" s="11">
        <f>'01收支总表'!E26</f>
        <v>452.239164</v>
      </c>
      <c r="F26" s="9"/>
    </row>
    <row r="27" ht="16.55" customHeight="1" spans="1:6">
      <c r="A27" s="9"/>
      <c r="B27" s="146"/>
      <c r="C27" s="12"/>
      <c r="D27" s="147" t="s">
        <v>36</v>
      </c>
      <c r="E27" s="11"/>
      <c r="F27" s="9"/>
    </row>
    <row r="28" ht="16.55" customHeight="1" spans="1:6">
      <c r="A28" s="9"/>
      <c r="B28" s="146"/>
      <c r="C28" s="12"/>
      <c r="D28" s="147" t="s">
        <v>37</v>
      </c>
      <c r="E28" s="11"/>
      <c r="F28" s="9"/>
    </row>
    <row r="29" ht="16.55" customHeight="1" spans="1:6">
      <c r="A29" s="9"/>
      <c r="B29" s="146"/>
      <c r="C29" s="12"/>
      <c r="D29" s="147" t="s">
        <v>38</v>
      </c>
      <c r="E29" s="11"/>
      <c r="F29" s="9"/>
    </row>
    <row r="30" ht="16.55" customHeight="1" spans="1:6">
      <c r="A30" s="9"/>
      <c r="B30" s="146"/>
      <c r="C30" s="12"/>
      <c r="D30" s="147" t="s">
        <v>268</v>
      </c>
      <c r="E30" s="11"/>
      <c r="F30" s="9"/>
    </row>
    <row r="31" ht="16.55" customHeight="1" spans="1:6">
      <c r="A31" s="9"/>
      <c r="B31" s="146"/>
      <c r="C31" s="12"/>
      <c r="D31" s="147" t="s">
        <v>269</v>
      </c>
      <c r="E31" s="11">
        <v>58</v>
      </c>
      <c r="F31" s="9"/>
    </row>
    <row r="32" ht="16.55" customHeight="1" spans="1:6">
      <c r="A32" s="9"/>
      <c r="B32" s="146"/>
      <c r="C32" s="12"/>
      <c r="D32" s="147" t="s">
        <v>270</v>
      </c>
      <c r="E32" s="11"/>
      <c r="F32" s="9"/>
    </row>
    <row r="33" ht="16.55" customHeight="1" spans="1:6">
      <c r="A33" s="9"/>
      <c r="B33" s="146"/>
      <c r="C33" s="12"/>
      <c r="D33" s="147" t="s">
        <v>271</v>
      </c>
      <c r="E33" s="11"/>
      <c r="F33" s="9"/>
    </row>
    <row r="34" ht="16.55" customHeight="1" spans="1:6">
      <c r="A34" s="9"/>
      <c r="B34" s="146"/>
      <c r="C34" s="12"/>
      <c r="D34" s="147" t="s">
        <v>272</v>
      </c>
      <c r="E34" s="11"/>
      <c r="F34" s="9"/>
    </row>
    <row r="35" ht="16.55" customHeight="1" spans="1:6">
      <c r="A35" s="9"/>
      <c r="B35" s="146"/>
      <c r="C35" s="12"/>
      <c r="D35" s="147" t="s">
        <v>273</v>
      </c>
      <c r="E35" s="11"/>
      <c r="F35" s="9"/>
    </row>
    <row r="36" ht="16.55" customHeight="1" spans="1:6">
      <c r="A36" s="9"/>
      <c r="B36" s="146"/>
      <c r="C36" s="12"/>
      <c r="D36" s="147" t="s">
        <v>274</v>
      </c>
      <c r="E36" s="11"/>
      <c r="F36" s="9"/>
    </row>
    <row r="37" ht="16.55" customHeight="1" spans="1:6">
      <c r="A37" s="9"/>
      <c r="B37" s="146" t="s">
        <v>275</v>
      </c>
      <c r="C37" s="11">
        <f>'02收入总表'!O6</f>
        <v>58</v>
      </c>
      <c r="D37" s="146" t="s">
        <v>276</v>
      </c>
      <c r="E37" s="11"/>
      <c r="F37" s="9"/>
    </row>
    <row r="38" ht="16.55" customHeight="1" spans="1:6">
      <c r="A38" s="9"/>
      <c r="B38" s="146" t="s">
        <v>277</v>
      </c>
      <c r="C38" s="11"/>
      <c r="D38" s="146"/>
      <c r="E38" s="12"/>
      <c r="F38" s="9"/>
    </row>
    <row r="39" ht="16.55" customHeight="1" spans="1:6">
      <c r="A39" s="1"/>
      <c r="B39" s="146" t="s">
        <v>278</v>
      </c>
      <c r="C39" s="11">
        <f>'02收入总表'!Q6</f>
        <v>58</v>
      </c>
      <c r="D39" s="146"/>
      <c r="E39" s="12"/>
      <c r="F39" s="1"/>
    </row>
    <row r="40" ht="16.55" customHeight="1" spans="1:6">
      <c r="A40" s="1"/>
      <c r="B40" s="146" t="s">
        <v>279</v>
      </c>
      <c r="C40" s="12"/>
      <c r="D40" s="146"/>
      <c r="E40" s="12"/>
      <c r="F40" s="1"/>
    </row>
    <row r="41" ht="16.55" customHeight="1" spans="1:6">
      <c r="A41" s="9"/>
      <c r="B41" s="117" t="s">
        <v>47</v>
      </c>
      <c r="C41" s="148">
        <f>C37+C6</f>
        <v>33058.438938</v>
      </c>
      <c r="D41" s="117" t="s">
        <v>48</v>
      </c>
      <c r="E41" s="148">
        <f>SUM(E7:E36)</f>
        <v>33058.438938</v>
      </c>
      <c r="F41" s="9"/>
    </row>
    <row r="42" ht="9.75" customHeight="1" spans="1:6">
      <c r="A42" s="127"/>
      <c r="B42" s="121"/>
      <c r="C42" s="121"/>
      <c r="D42" s="121"/>
      <c r="E42" s="121"/>
      <c r="F42" s="122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8000004291534" right="0.708000004291534" top="0.236111111111111" bottom="0.196527777777778" header="0" footer="0"/>
  <pageSetup paperSize="9" scale="84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workbookViewId="0">
      <pane ySplit="6" topLeftCell="A7" activePane="bottomLeft" state="frozen"/>
      <selection/>
      <selection pane="bottomLeft" activeCell="M11" sqref="M11"/>
    </sheetView>
  </sheetViews>
  <sheetFormatPr defaultColWidth="10" defaultRowHeight="14.4"/>
  <cols>
    <col min="1" max="1" width="1.53703703703704" customWidth="1"/>
    <col min="2" max="2" width="33.3425925925926" customWidth="1"/>
    <col min="3" max="3" width="11.7962962962963" customWidth="1"/>
    <col min="4" max="4" width="30.7777777777778" customWidth="1"/>
    <col min="5" max="8" width="16.4074074074074" customWidth="1"/>
    <col min="9" max="10" width="16.4074074074074" style="128" customWidth="1"/>
    <col min="11" max="11" width="1.53703703703704" customWidth="1"/>
    <col min="12" max="13" width="9.76851851851852" customWidth="1"/>
  </cols>
  <sheetData>
    <row r="1" ht="16.35" customHeight="1" spans="1:11">
      <c r="A1" s="123"/>
      <c r="B1" s="104"/>
      <c r="C1" s="129"/>
      <c r="D1" s="105"/>
      <c r="E1" s="105"/>
      <c r="F1" s="105"/>
      <c r="G1" s="105"/>
      <c r="H1" s="105" t="s">
        <v>158</v>
      </c>
      <c r="I1" s="132"/>
      <c r="J1" s="133"/>
      <c r="K1" s="106"/>
    </row>
    <row r="2" ht="22.8" customHeight="1" spans="1:11">
      <c r="A2" s="9"/>
      <c r="B2" s="5" t="s">
        <v>280</v>
      </c>
      <c r="C2" s="5"/>
      <c r="D2" s="5"/>
      <c r="E2" s="5"/>
      <c r="F2" s="5"/>
      <c r="G2" s="5"/>
      <c r="H2" s="5"/>
      <c r="I2" s="134"/>
      <c r="J2" s="135"/>
      <c r="K2" s="108"/>
    </row>
    <row r="3" ht="19.55" customHeight="1" spans="1:11">
      <c r="A3" s="9"/>
      <c r="B3" s="110"/>
      <c r="C3" s="110"/>
      <c r="D3" s="110"/>
      <c r="E3" s="110"/>
      <c r="F3" s="110"/>
      <c r="G3" s="110"/>
      <c r="H3" s="110"/>
      <c r="I3" s="136"/>
      <c r="J3" s="136" t="s">
        <v>2</v>
      </c>
      <c r="K3" s="112"/>
    </row>
    <row r="4" ht="23" customHeight="1" spans="1:11">
      <c r="A4" s="72"/>
      <c r="B4" s="113" t="s">
        <v>281</v>
      </c>
      <c r="C4" s="113" t="s">
        <v>282</v>
      </c>
      <c r="D4" s="113"/>
      <c r="E4" s="113" t="s">
        <v>283</v>
      </c>
      <c r="F4" s="113"/>
      <c r="G4" s="113"/>
      <c r="H4" s="113"/>
      <c r="I4" s="137"/>
      <c r="J4" s="137"/>
      <c r="K4" s="72"/>
    </row>
    <row r="5" ht="23" customHeight="1" spans="1:11">
      <c r="A5" s="72"/>
      <c r="B5" s="113"/>
      <c r="C5" s="113" t="s">
        <v>284</v>
      </c>
      <c r="D5" s="113" t="s">
        <v>285</v>
      </c>
      <c r="E5" s="113" t="s">
        <v>52</v>
      </c>
      <c r="F5" s="113" t="s">
        <v>74</v>
      </c>
      <c r="G5" s="113"/>
      <c r="H5" s="113"/>
      <c r="I5" s="137" t="s">
        <v>75</v>
      </c>
      <c r="J5" s="137"/>
      <c r="K5" s="138"/>
    </row>
    <row r="6" ht="34.5" customHeight="1" spans="1:11">
      <c r="A6" s="72"/>
      <c r="B6" s="113"/>
      <c r="C6" s="113"/>
      <c r="D6" s="113"/>
      <c r="E6" s="113"/>
      <c r="F6" s="113" t="s">
        <v>54</v>
      </c>
      <c r="G6" s="113" t="s">
        <v>286</v>
      </c>
      <c r="H6" s="113" t="s">
        <v>287</v>
      </c>
      <c r="I6" s="137" t="s">
        <v>288</v>
      </c>
      <c r="J6" s="139" t="s">
        <v>289</v>
      </c>
      <c r="K6" s="72"/>
    </row>
    <row r="7" ht="25.3" customHeight="1" spans="1:11">
      <c r="A7" s="9"/>
      <c r="B7" s="124" t="s">
        <v>168</v>
      </c>
      <c r="C7" s="130">
        <v>2010301</v>
      </c>
      <c r="D7" s="124" t="s">
        <v>290</v>
      </c>
      <c r="E7" s="125">
        <f>F7+J7</f>
        <v>2966.0166</v>
      </c>
      <c r="F7" s="125">
        <f>SUM(G7:H7)</f>
        <v>2565.5738</v>
      </c>
      <c r="G7" s="125">
        <v>2565.5738</v>
      </c>
      <c r="H7" s="125"/>
      <c r="I7" s="140">
        <v>400.4428</v>
      </c>
      <c r="J7" s="140">
        <f>I7</f>
        <v>400.4428</v>
      </c>
      <c r="K7" s="9"/>
    </row>
    <row r="8" ht="25.3" customHeight="1" spans="1:11">
      <c r="A8" s="9"/>
      <c r="B8" s="124" t="s">
        <v>168</v>
      </c>
      <c r="C8" s="130">
        <v>2010303</v>
      </c>
      <c r="D8" s="124" t="s">
        <v>291</v>
      </c>
      <c r="E8" s="125">
        <f>F8+J8</f>
        <v>3509.401</v>
      </c>
      <c r="F8" s="125">
        <f>SUM(G8:H8)</f>
        <v>1109.944992</v>
      </c>
      <c r="G8" s="125"/>
      <c r="H8" s="125">
        <v>1109.944992</v>
      </c>
      <c r="I8" s="140">
        <f>SUM('03支出总表'!G34:G42)</f>
        <v>2399.456008</v>
      </c>
      <c r="J8" s="140">
        <f t="shared" ref="J8:J34" si="0">I8</f>
        <v>2399.456008</v>
      </c>
      <c r="K8" s="9"/>
    </row>
    <row r="9" ht="25.3" customHeight="1" spans="1:11">
      <c r="A9" s="9"/>
      <c r="B9" s="124" t="s">
        <v>168</v>
      </c>
      <c r="C9" s="130">
        <v>2210201</v>
      </c>
      <c r="D9" s="124" t="s">
        <v>292</v>
      </c>
      <c r="E9" s="125">
        <f>F9+J9</f>
        <v>452.239164</v>
      </c>
      <c r="F9" s="125">
        <f>SUM(G9:H9)</f>
        <v>452.239164</v>
      </c>
      <c r="G9" s="125">
        <v>452.239164</v>
      </c>
      <c r="H9" s="125"/>
      <c r="I9" s="140"/>
      <c r="J9" s="140">
        <f t="shared" si="0"/>
        <v>0</v>
      </c>
      <c r="K9" s="9"/>
    </row>
    <row r="10" ht="25.3" customHeight="1" spans="1:11">
      <c r="A10" s="9"/>
      <c r="B10" s="124" t="s">
        <v>168</v>
      </c>
      <c r="C10" s="130">
        <v>2010350</v>
      </c>
      <c r="D10" s="124" t="s">
        <v>293</v>
      </c>
      <c r="E10" s="125">
        <f>F10+J10</f>
        <v>1744.2745</v>
      </c>
      <c r="F10" s="125">
        <f>SUM(G10:H10)</f>
        <v>1744.2745</v>
      </c>
      <c r="G10" s="125">
        <v>1744.2745</v>
      </c>
      <c r="H10" s="125"/>
      <c r="I10" s="140"/>
      <c r="J10" s="140">
        <f t="shared" si="0"/>
        <v>0</v>
      </c>
      <c r="K10" s="9"/>
    </row>
    <row r="11" ht="25.3" customHeight="1" spans="1:11">
      <c r="A11" s="9"/>
      <c r="B11" s="124" t="s">
        <v>168</v>
      </c>
      <c r="C11" s="130">
        <v>2089999</v>
      </c>
      <c r="D11" s="124" t="s">
        <v>294</v>
      </c>
      <c r="E11" s="125">
        <f>F11+J11</f>
        <v>1713.217274</v>
      </c>
      <c r="F11" s="125">
        <f>SUM(G11:H11)</f>
        <v>1197.517274</v>
      </c>
      <c r="G11" s="125">
        <v>1197.517274</v>
      </c>
      <c r="H11" s="125"/>
      <c r="I11" s="140">
        <v>515.7</v>
      </c>
      <c r="J11" s="140">
        <f t="shared" si="0"/>
        <v>515.7</v>
      </c>
      <c r="K11" s="9"/>
    </row>
    <row r="12" ht="25.3" customHeight="1" spans="1:11">
      <c r="A12" s="9"/>
      <c r="B12" s="124" t="s">
        <v>168</v>
      </c>
      <c r="C12" s="124">
        <v>2010199</v>
      </c>
      <c r="D12" s="124" t="s">
        <v>295</v>
      </c>
      <c r="E12" s="125">
        <f t="shared" ref="E12:E34" si="1">F12+J12</f>
        <v>74.2</v>
      </c>
      <c r="F12" s="125"/>
      <c r="G12" s="125"/>
      <c r="H12" s="125"/>
      <c r="I12" s="140">
        <v>74.2</v>
      </c>
      <c r="J12" s="140">
        <f t="shared" si="0"/>
        <v>74.2</v>
      </c>
      <c r="K12" s="9"/>
    </row>
    <row r="13" ht="25.3" customHeight="1" spans="1:11">
      <c r="A13" s="9"/>
      <c r="B13" s="124" t="s">
        <v>168</v>
      </c>
      <c r="C13" s="124">
        <v>2010599</v>
      </c>
      <c r="D13" s="124" t="s">
        <v>296</v>
      </c>
      <c r="E13" s="125">
        <f t="shared" si="1"/>
        <v>32.6</v>
      </c>
      <c r="F13" s="125"/>
      <c r="G13" s="125"/>
      <c r="H13" s="125"/>
      <c r="I13" s="141">
        <v>32.6</v>
      </c>
      <c r="J13" s="140">
        <f t="shared" si="0"/>
        <v>32.6</v>
      </c>
      <c r="K13" s="9"/>
    </row>
    <row r="14" ht="25.3" customHeight="1" spans="1:11">
      <c r="A14" s="9"/>
      <c r="B14" s="124" t="s">
        <v>168</v>
      </c>
      <c r="C14" s="124">
        <v>2010699</v>
      </c>
      <c r="D14" s="124" t="s">
        <v>297</v>
      </c>
      <c r="E14" s="125">
        <f t="shared" si="1"/>
        <v>0.66</v>
      </c>
      <c r="F14" s="125"/>
      <c r="G14" s="125"/>
      <c r="H14" s="125"/>
      <c r="I14" s="141">
        <v>0.66</v>
      </c>
      <c r="J14" s="140">
        <f t="shared" si="0"/>
        <v>0.66</v>
      </c>
      <c r="K14" s="9"/>
    </row>
    <row r="15" ht="25.3" customHeight="1" spans="1:11">
      <c r="A15" s="9"/>
      <c r="B15" s="124" t="s">
        <v>168</v>
      </c>
      <c r="C15" s="124">
        <v>2010899</v>
      </c>
      <c r="D15" s="124" t="s">
        <v>298</v>
      </c>
      <c r="E15" s="125">
        <f t="shared" si="1"/>
        <v>194</v>
      </c>
      <c r="F15" s="125"/>
      <c r="G15" s="125"/>
      <c r="H15" s="125"/>
      <c r="I15" s="141">
        <v>194</v>
      </c>
      <c r="J15" s="140">
        <f t="shared" si="0"/>
        <v>194</v>
      </c>
      <c r="K15" s="9"/>
    </row>
    <row r="16" ht="25.3" customHeight="1" spans="1:11">
      <c r="A16" s="9"/>
      <c r="B16" s="124" t="s">
        <v>168</v>
      </c>
      <c r="C16" s="124">
        <v>2011199</v>
      </c>
      <c r="D16" s="124" t="s">
        <v>299</v>
      </c>
      <c r="E16" s="125">
        <f t="shared" si="1"/>
        <v>30</v>
      </c>
      <c r="F16" s="125"/>
      <c r="G16" s="125"/>
      <c r="H16" s="125"/>
      <c r="I16" s="141">
        <v>30</v>
      </c>
      <c r="J16" s="140">
        <f t="shared" si="0"/>
        <v>30</v>
      </c>
      <c r="K16" s="9"/>
    </row>
    <row r="17" ht="25.3" customHeight="1" spans="1:11">
      <c r="A17" s="9"/>
      <c r="B17" s="124" t="s">
        <v>168</v>
      </c>
      <c r="C17" s="124">
        <v>2012999</v>
      </c>
      <c r="D17" s="124" t="s">
        <v>300</v>
      </c>
      <c r="E17" s="125">
        <f t="shared" si="1"/>
        <v>82.5</v>
      </c>
      <c r="F17" s="125"/>
      <c r="G17" s="125"/>
      <c r="H17" s="125"/>
      <c r="I17" s="141">
        <v>82.5</v>
      </c>
      <c r="J17" s="140">
        <f t="shared" si="0"/>
        <v>82.5</v>
      </c>
      <c r="K17" s="9"/>
    </row>
    <row r="18" ht="25.3" customHeight="1" spans="1:11">
      <c r="A18" s="9"/>
      <c r="B18" s="124" t="s">
        <v>168</v>
      </c>
      <c r="C18" s="124">
        <v>2013299</v>
      </c>
      <c r="D18" s="124" t="s">
        <v>301</v>
      </c>
      <c r="E18" s="125">
        <f t="shared" si="1"/>
        <v>8342.5</v>
      </c>
      <c r="F18" s="125"/>
      <c r="G18" s="125"/>
      <c r="H18" s="125"/>
      <c r="I18" s="140">
        <v>8342.5</v>
      </c>
      <c r="J18" s="140">
        <f t="shared" si="0"/>
        <v>8342.5</v>
      </c>
      <c r="K18" s="9"/>
    </row>
    <row r="19" ht="25.3" customHeight="1" spans="1:11">
      <c r="A19" s="9"/>
      <c r="B19" s="124" t="s">
        <v>168</v>
      </c>
      <c r="C19" s="124">
        <v>2013399</v>
      </c>
      <c r="D19" s="124" t="s">
        <v>302</v>
      </c>
      <c r="E19" s="125">
        <f t="shared" si="1"/>
        <v>580</v>
      </c>
      <c r="F19" s="125"/>
      <c r="G19" s="125"/>
      <c r="H19" s="125"/>
      <c r="I19" s="140">
        <v>580</v>
      </c>
      <c r="J19" s="140">
        <f t="shared" si="0"/>
        <v>580</v>
      </c>
      <c r="K19" s="9"/>
    </row>
    <row r="20" ht="25.3" customHeight="1" spans="1:11">
      <c r="A20" s="9"/>
      <c r="B20" s="124" t="s">
        <v>168</v>
      </c>
      <c r="C20" s="124">
        <v>2013899</v>
      </c>
      <c r="D20" s="124" t="s">
        <v>303</v>
      </c>
      <c r="E20" s="125">
        <f t="shared" si="1"/>
        <v>467.6824</v>
      </c>
      <c r="F20" s="125"/>
      <c r="G20" s="125"/>
      <c r="H20" s="125"/>
      <c r="I20" s="140">
        <v>467.6824</v>
      </c>
      <c r="J20" s="140">
        <f t="shared" si="0"/>
        <v>467.6824</v>
      </c>
      <c r="K20" s="9"/>
    </row>
    <row r="21" ht="25.3" customHeight="1" spans="1:11">
      <c r="A21" s="9"/>
      <c r="B21" s="124" t="s">
        <v>168</v>
      </c>
      <c r="C21" s="124">
        <v>2014099</v>
      </c>
      <c r="D21" s="124" t="s">
        <v>304</v>
      </c>
      <c r="E21" s="125">
        <f t="shared" si="1"/>
        <v>30</v>
      </c>
      <c r="F21" s="125"/>
      <c r="G21" s="125"/>
      <c r="H21" s="125"/>
      <c r="I21" s="140">
        <v>30</v>
      </c>
      <c r="J21" s="140">
        <f t="shared" si="0"/>
        <v>30</v>
      </c>
      <c r="K21" s="9"/>
    </row>
    <row r="22" ht="25.3" customHeight="1" spans="1:11">
      <c r="A22" s="9"/>
      <c r="B22" s="124" t="s">
        <v>168</v>
      </c>
      <c r="C22" s="124">
        <v>2040299</v>
      </c>
      <c r="D22" s="124" t="s">
        <v>305</v>
      </c>
      <c r="E22" s="125">
        <f t="shared" si="1"/>
        <v>974</v>
      </c>
      <c r="F22" s="125"/>
      <c r="G22" s="125"/>
      <c r="H22" s="125"/>
      <c r="I22" s="140">
        <v>974</v>
      </c>
      <c r="J22" s="140">
        <f t="shared" si="0"/>
        <v>974</v>
      </c>
      <c r="K22" s="9"/>
    </row>
    <row r="23" ht="25.3" customHeight="1" spans="1:11">
      <c r="A23" s="9"/>
      <c r="B23" s="124" t="s">
        <v>168</v>
      </c>
      <c r="C23" s="124">
        <v>2040699</v>
      </c>
      <c r="D23" s="124" t="s">
        <v>306</v>
      </c>
      <c r="E23" s="125">
        <f t="shared" si="1"/>
        <v>90.5</v>
      </c>
      <c r="F23" s="125"/>
      <c r="G23" s="125"/>
      <c r="H23" s="125"/>
      <c r="I23" s="140">
        <v>90.5</v>
      </c>
      <c r="J23" s="140">
        <f t="shared" si="0"/>
        <v>90.5</v>
      </c>
      <c r="K23" s="9"/>
    </row>
    <row r="24" ht="25.3" customHeight="1" spans="1:11">
      <c r="A24" s="9"/>
      <c r="B24" s="124" t="s">
        <v>168</v>
      </c>
      <c r="C24" s="124">
        <v>2049999</v>
      </c>
      <c r="D24" s="124" t="s">
        <v>307</v>
      </c>
      <c r="E24" s="125">
        <f t="shared" si="1"/>
        <v>85.4</v>
      </c>
      <c r="F24" s="125"/>
      <c r="G24" s="125"/>
      <c r="H24" s="125"/>
      <c r="I24" s="140">
        <v>85.4</v>
      </c>
      <c r="J24" s="140">
        <f t="shared" si="0"/>
        <v>85.4</v>
      </c>
      <c r="K24" s="9"/>
    </row>
    <row r="25" ht="25.3" customHeight="1" spans="1:11">
      <c r="A25" s="9"/>
      <c r="B25" s="124" t="s">
        <v>168</v>
      </c>
      <c r="C25" s="124">
        <v>2050299</v>
      </c>
      <c r="D25" s="124" t="s">
        <v>308</v>
      </c>
      <c r="E25" s="125">
        <f t="shared" si="1"/>
        <v>1039.4</v>
      </c>
      <c r="F25" s="125"/>
      <c r="G25" s="125"/>
      <c r="H25" s="125"/>
      <c r="I25" s="140">
        <v>1039.4</v>
      </c>
      <c r="J25" s="140">
        <f t="shared" si="0"/>
        <v>1039.4</v>
      </c>
      <c r="K25" s="9"/>
    </row>
    <row r="26" ht="25.3" customHeight="1" spans="1:11">
      <c r="A26" s="9"/>
      <c r="B26" s="124" t="s">
        <v>168</v>
      </c>
      <c r="C26" s="124">
        <v>2070199</v>
      </c>
      <c r="D26" s="124" t="s">
        <v>309</v>
      </c>
      <c r="E26" s="125">
        <f t="shared" si="1"/>
        <v>106.7</v>
      </c>
      <c r="F26" s="125"/>
      <c r="G26" s="125"/>
      <c r="H26" s="125"/>
      <c r="I26" s="140">
        <v>106.7</v>
      </c>
      <c r="J26" s="140">
        <f t="shared" si="0"/>
        <v>106.7</v>
      </c>
      <c r="K26" s="9"/>
    </row>
    <row r="27" ht="25.3" customHeight="1" spans="1:11">
      <c r="A27" s="9"/>
      <c r="B27" s="124" t="s">
        <v>168</v>
      </c>
      <c r="C27" s="124">
        <v>2080299</v>
      </c>
      <c r="D27" s="124" t="s">
        <v>310</v>
      </c>
      <c r="E27" s="125">
        <f t="shared" si="1"/>
        <v>309</v>
      </c>
      <c r="F27" s="125"/>
      <c r="G27" s="125"/>
      <c r="H27" s="125"/>
      <c r="I27" s="140">
        <v>309</v>
      </c>
      <c r="J27" s="140">
        <f t="shared" si="0"/>
        <v>309</v>
      </c>
      <c r="K27" s="9"/>
    </row>
    <row r="28" ht="25.3" customHeight="1" spans="1:11">
      <c r="A28" s="9"/>
      <c r="B28" s="124" t="s">
        <v>168</v>
      </c>
      <c r="C28" s="124">
        <v>2100410</v>
      </c>
      <c r="D28" s="124" t="s">
        <v>311</v>
      </c>
      <c r="E28" s="125">
        <f t="shared" si="1"/>
        <v>219.788</v>
      </c>
      <c r="F28" s="125"/>
      <c r="G28" s="125"/>
      <c r="H28" s="125"/>
      <c r="I28" s="141">
        <v>219.788</v>
      </c>
      <c r="J28" s="140">
        <f t="shared" si="0"/>
        <v>219.788</v>
      </c>
      <c r="K28" s="9"/>
    </row>
    <row r="29" ht="25.3" customHeight="1" spans="1:11">
      <c r="A29" s="9"/>
      <c r="B29" s="124" t="s">
        <v>168</v>
      </c>
      <c r="C29" s="124">
        <v>2100799</v>
      </c>
      <c r="D29" s="124" t="s">
        <v>312</v>
      </c>
      <c r="E29" s="125">
        <f t="shared" si="1"/>
        <v>753.95</v>
      </c>
      <c r="F29" s="125"/>
      <c r="G29" s="125"/>
      <c r="H29" s="125"/>
      <c r="I29" s="141">
        <v>753.95</v>
      </c>
      <c r="J29" s="140">
        <f t="shared" si="0"/>
        <v>753.95</v>
      </c>
      <c r="K29" s="9"/>
    </row>
    <row r="30" ht="25.3" customHeight="1" spans="1:11">
      <c r="A30" s="9"/>
      <c r="B30" s="124" t="s">
        <v>168</v>
      </c>
      <c r="C30" s="124">
        <v>2120104</v>
      </c>
      <c r="D30" s="124" t="s">
        <v>313</v>
      </c>
      <c r="E30" s="125">
        <f t="shared" si="1"/>
        <v>1</v>
      </c>
      <c r="F30" s="125"/>
      <c r="G30" s="125"/>
      <c r="H30" s="125"/>
      <c r="I30" s="141">
        <v>1</v>
      </c>
      <c r="J30" s="140">
        <f t="shared" si="0"/>
        <v>1</v>
      </c>
      <c r="K30" s="9"/>
    </row>
    <row r="31" ht="25.3" customHeight="1" spans="1:11">
      <c r="A31" s="9"/>
      <c r="B31" s="124" t="s">
        <v>168</v>
      </c>
      <c r="C31" s="114">
        <v>2120199</v>
      </c>
      <c r="D31" s="114" t="s">
        <v>314</v>
      </c>
      <c r="E31" s="125">
        <f t="shared" ref="E31:E41" si="2">F31+J31</f>
        <v>850.65</v>
      </c>
      <c r="F31" s="125"/>
      <c r="G31" s="125"/>
      <c r="H31" s="125"/>
      <c r="I31" s="140">
        <v>850.65</v>
      </c>
      <c r="J31" s="140">
        <f t="shared" ref="J31:J41" si="3">I31</f>
        <v>850.65</v>
      </c>
      <c r="K31" s="9"/>
    </row>
    <row r="32" ht="25.3" customHeight="1" spans="1:11">
      <c r="A32" s="9"/>
      <c r="B32" s="124" t="s">
        <v>168</v>
      </c>
      <c r="C32" s="114">
        <v>2120501</v>
      </c>
      <c r="D32" s="114" t="s">
        <v>315</v>
      </c>
      <c r="E32" s="125">
        <f t="shared" si="2"/>
        <v>3525.02</v>
      </c>
      <c r="F32" s="125"/>
      <c r="G32" s="125"/>
      <c r="H32" s="125"/>
      <c r="I32" s="140">
        <v>3525.02</v>
      </c>
      <c r="J32" s="140">
        <f t="shared" si="3"/>
        <v>3525.02</v>
      </c>
      <c r="K32" s="9"/>
    </row>
    <row r="33" ht="25.3" customHeight="1" spans="1:11">
      <c r="A33" s="9"/>
      <c r="B33" s="124" t="s">
        <v>168</v>
      </c>
      <c r="C33" s="114">
        <v>2120601</v>
      </c>
      <c r="D33" s="114" t="s">
        <v>316</v>
      </c>
      <c r="E33" s="125">
        <f t="shared" si="2"/>
        <v>400</v>
      </c>
      <c r="F33" s="125"/>
      <c r="G33" s="125"/>
      <c r="H33" s="125"/>
      <c r="I33" s="140">
        <v>400</v>
      </c>
      <c r="J33" s="140">
        <f t="shared" si="3"/>
        <v>400</v>
      </c>
      <c r="K33" s="9"/>
    </row>
    <row r="34" ht="25.3" customHeight="1" spans="1:11">
      <c r="A34" s="9"/>
      <c r="B34" s="124" t="s">
        <v>168</v>
      </c>
      <c r="C34" s="114">
        <v>2130199</v>
      </c>
      <c r="D34" s="114" t="s">
        <v>317</v>
      </c>
      <c r="E34" s="125">
        <f t="shared" si="2"/>
        <v>3824.74</v>
      </c>
      <c r="F34" s="125"/>
      <c r="G34" s="125"/>
      <c r="H34" s="125"/>
      <c r="I34" s="140">
        <v>3824.74</v>
      </c>
      <c r="J34" s="140">
        <f t="shared" si="3"/>
        <v>3824.74</v>
      </c>
      <c r="K34" s="9"/>
    </row>
    <row r="35" ht="25.3" customHeight="1" spans="1:11">
      <c r="A35" s="9"/>
      <c r="B35" s="124" t="s">
        <v>168</v>
      </c>
      <c r="C35" s="124">
        <v>2130599</v>
      </c>
      <c r="D35" s="124" t="s">
        <v>318</v>
      </c>
      <c r="E35" s="125">
        <f t="shared" si="2"/>
        <v>445</v>
      </c>
      <c r="F35" s="125"/>
      <c r="G35" s="125"/>
      <c r="H35" s="125"/>
      <c r="I35" s="140">
        <v>445</v>
      </c>
      <c r="J35" s="140">
        <f t="shared" si="3"/>
        <v>445</v>
      </c>
      <c r="K35" s="9"/>
    </row>
    <row r="36" ht="25.3" customHeight="1" spans="1:11">
      <c r="A36" s="9"/>
      <c r="B36" s="124" t="s">
        <v>168</v>
      </c>
      <c r="C36" s="124">
        <v>2140199</v>
      </c>
      <c r="D36" s="124" t="s">
        <v>319</v>
      </c>
      <c r="E36" s="125">
        <f t="shared" si="2"/>
        <v>156</v>
      </c>
      <c r="F36" s="125"/>
      <c r="G36" s="125"/>
      <c r="H36" s="125"/>
      <c r="I36" s="140">
        <v>156</v>
      </c>
      <c r="J36" s="140">
        <f t="shared" si="3"/>
        <v>156</v>
      </c>
      <c r="K36" s="9"/>
    </row>
    <row r="37" ht="22" customHeight="1" spans="1:11">
      <c r="A37" s="115"/>
      <c r="B37" s="116"/>
      <c r="C37" s="116"/>
      <c r="D37" s="117" t="s">
        <v>69</v>
      </c>
      <c r="E37" s="118">
        <f t="shared" ref="E37:J37" si="4">SUM(E7:E36)</f>
        <v>33000.438938</v>
      </c>
      <c r="F37" s="118">
        <f t="shared" si="4"/>
        <v>7069.54973</v>
      </c>
      <c r="G37" s="118">
        <f t="shared" si="4"/>
        <v>5959.604738</v>
      </c>
      <c r="H37" s="118">
        <f t="shared" si="4"/>
        <v>1109.944992</v>
      </c>
      <c r="I37" s="142">
        <f t="shared" si="4"/>
        <v>25930.889208</v>
      </c>
      <c r="J37" s="142">
        <f t="shared" si="4"/>
        <v>25930.889208</v>
      </c>
      <c r="K37" s="115"/>
    </row>
    <row r="38" ht="9.75" customHeight="1" spans="1:11">
      <c r="A38" s="127"/>
      <c r="B38" s="121"/>
      <c r="C38" s="131"/>
      <c r="D38" s="121"/>
      <c r="E38" s="121"/>
      <c r="F38" s="121"/>
      <c r="G38" s="121"/>
      <c r="H38" s="121"/>
      <c r="I38" s="143"/>
      <c r="J38" s="144"/>
      <c r="K38" s="122"/>
    </row>
    <row r="41" spans="10:10">
      <c r="J41" s="145"/>
    </row>
  </sheetData>
  <mergeCells count="11">
    <mergeCell ref="B2:I2"/>
    <mergeCell ref="B3:D3"/>
    <mergeCell ref="C4:D4"/>
    <mergeCell ref="E4:J4"/>
    <mergeCell ref="F5:H5"/>
    <mergeCell ref="I5:J5"/>
    <mergeCell ref="A7:A11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pane ySplit="5" topLeftCell="A6" activePane="bottomLeft" state="frozen"/>
      <selection/>
      <selection pane="bottomLeft" activeCell="F23" sqref="F23"/>
    </sheetView>
  </sheetViews>
  <sheetFormatPr defaultColWidth="10" defaultRowHeight="14.4" outlineLevelCol="6"/>
  <cols>
    <col min="1" max="1" width="1.53703703703704" customWidth="1"/>
    <col min="2" max="3" width="35.8981481481481" customWidth="1"/>
    <col min="4" max="6" width="16.4074074074074" customWidth="1"/>
    <col min="7" max="7" width="1.53703703703704" customWidth="1"/>
    <col min="8" max="9" width="9.76851851851852" customWidth="1"/>
  </cols>
  <sheetData>
    <row r="1" ht="16.35" customHeight="1" spans="1:7">
      <c r="A1" s="123"/>
      <c r="B1" s="104"/>
      <c r="C1" s="105"/>
      <c r="D1" s="105"/>
      <c r="E1" s="105"/>
      <c r="F1" s="105" t="s">
        <v>158</v>
      </c>
      <c r="G1" s="106"/>
    </row>
    <row r="2" ht="22.8" customHeight="1" spans="1:7">
      <c r="A2" s="9"/>
      <c r="B2" s="5" t="s">
        <v>320</v>
      </c>
      <c r="C2" s="5"/>
      <c r="D2" s="5"/>
      <c r="E2" s="5"/>
      <c r="F2" s="5"/>
      <c r="G2" s="108"/>
    </row>
    <row r="3" ht="19.55" customHeight="1" spans="1:7">
      <c r="A3" s="9"/>
      <c r="B3" s="110"/>
      <c r="C3" s="110"/>
      <c r="D3" s="110"/>
      <c r="E3" s="110"/>
      <c r="F3" s="111" t="s">
        <v>2</v>
      </c>
      <c r="G3" s="112"/>
    </row>
    <row r="4" ht="22.8" customHeight="1" spans="1:7">
      <c r="A4" s="72"/>
      <c r="B4" s="113" t="s">
        <v>72</v>
      </c>
      <c r="C4" s="113" t="s">
        <v>73</v>
      </c>
      <c r="D4" s="113" t="s">
        <v>283</v>
      </c>
      <c r="E4" s="113"/>
      <c r="F4" s="113"/>
      <c r="G4" s="72"/>
    </row>
    <row r="5" ht="22.8" customHeight="1" spans="1:7">
      <c r="A5" s="72"/>
      <c r="B5" s="113"/>
      <c r="C5" s="113"/>
      <c r="D5" s="113" t="s">
        <v>52</v>
      </c>
      <c r="E5" s="113" t="s">
        <v>286</v>
      </c>
      <c r="F5" s="113" t="s">
        <v>287</v>
      </c>
      <c r="G5" s="72"/>
    </row>
    <row r="6" ht="16.55" customHeight="1" spans="1:7">
      <c r="A6" s="9"/>
      <c r="B6" s="124" t="s">
        <v>81</v>
      </c>
      <c r="C6" s="124" t="s">
        <v>82</v>
      </c>
      <c r="D6" s="125">
        <v>776.802</v>
      </c>
      <c r="E6" s="125">
        <v>776.802</v>
      </c>
      <c r="F6" s="125"/>
      <c r="G6" s="9"/>
    </row>
    <row r="7" ht="16.55" customHeight="1" spans="1:7">
      <c r="A7" s="9"/>
      <c r="B7" s="124" t="s">
        <v>81</v>
      </c>
      <c r="C7" s="124" t="s">
        <v>83</v>
      </c>
      <c r="D7" s="125">
        <v>2001.5912</v>
      </c>
      <c r="E7" s="125">
        <v>2001.5912</v>
      </c>
      <c r="F7" s="125"/>
      <c r="G7" s="9"/>
    </row>
    <row r="8" ht="16.55" customHeight="1" spans="1:7">
      <c r="A8" s="9"/>
      <c r="B8" s="124" t="s">
        <v>81</v>
      </c>
      <c r="C8" s="124" t="s">
        <v>84</v>
      </c>
      <c r="D8" s="125">
        <v>440.7335</v>
      </c>
      <c r="E8" s="125">
        <v>440.7335</v>
      </c>
      <c r="F8" s="125"/>
      <c r="G8" s="9"/>
    </row>
    <row r="9" ht="16.55" customHeight="1" spans="1:7">
      <c r="A9" s="9"/>
      <c r="B9" s="124" t="s">
        <v>81</v>
      </c>
      <c r="C9" s="124" t="s">
        <v>85</v>
      </c>
      <c r="D9" s="125">
        <v>1061.3624</v>
      </c>
      <c r="E9" s="125">
        <v>1061.3624</v>
      </c>
      <c r="F9" s="125"/>
      <c r="G9" s="9"/>
    </row>
    <row r="10" ht="16.55" customHeight="1" spans="1:7">
      <c r="A10" s="9"/>
      <c r="B10" s="124" t="s">
        <v>101</v>
      </c>
      <c r="C10" s="124" t="s">
        <v>102</v>
      </c>
      <c r="D10" s="125">
        <v>466.588272</v>
      </c>
      <c r="E10" s="125">
        <v>466.588272</v>
      </c>
      <c r="F10" s="125"/>
      <c r="G10" s="9"/>
    </row>
    <row r="11" ht="16.55" customHeight="1" spans="1:7">
      <c r="A11" s="9"/>
      <c r="B11" s="124" t="s">
        <v>101</v>
      </c>
      <c r="C11" s="124" t="s">
        <v>103</v>
      </c>
      <c r="D11" s="125">
        <v>233.294136</v>
      </c>
      <c r="E11" s="125">
        <v>233.294136</v>
      </c>
      <c r="F11" s="125"/>
      <c r="G11" s="9"/>
    </row>
    <row r="12" ht="16.55" customHeight="1" spans="1:7">
      <c r="A12" s="9"/>
      <c r="B12" s="124" t="s">
        <v>101</v>
      </c>
      <c r="C12" s="124" t="s">
        <v>104</v>
      </c>
      <c r="D12" s="125">
        <v>482.388442</v>
      </c>
      <c r="E12" s="125">
        <v>482.388442</v>
      </c>
      <c r="F12" s="125"/>
      <c r="G12" s="9"/>
    </row>
    <row r="13" ht="16.55" customHeight="1" spans="1:7">
      <c r="A13" s="9"/>
      <c r="B13" s="124" t="s">
        <v>101</v>
      </c>
      <c r="C13" s="124" t="s">
        <v>105</v>
      </c>
      <c r="D13" s="125">
        <v>15.246424</v>
      </c>
      <c r="E13" s="125">
        <v>15.246424</v>
      </c>
      <c r="F13" s="125"/>
      <c r="G13" s="9"/>
    </row>
    <row r="14" ht="16.55" customHeight="1" spans="1:7">
      <c r="A14" s="9"/>
      <c r="B14" s="124" t="s">
        <v>107</v>
      </c>
      <c r="C14" s="124" t="s">
        <v>108</v>
      </c>
      <c r="D14" s="125">
        <v>452.239164</v>
      </c>
      <c r="E14" s="125">
        <v>452.239164</v>
      </c>
      <c r="F14" s="125"/>
      <c r="G14" s="9"/>
    </row>
    <row r="15" ht="16.55" customHeight="1" spans="1:7">
      <c r="A15" s="9"/>
      <c r="B15" s="124" t="s">
        <v>91</v>
      </c>
      <c r="C15" s="124" t="s">
        <v>92</v>
      </c>
      <c r="D15" s="125">
        <v>170</v>
      </c>
      <c r="E15" s="125"/>
      <c r="F15" s="125">
        <v>170</v>
      </c>
      <c r="G15" s="9"/>
    </row>
    <row r="16" ht="16.55" customHeight="1" spans="1:7">
      <c r="A16" s="9"/>
      <c r="B16" s="124" t="s">
        <v>91</v>
      </c>
      <c r="C16" s="124" t="s">
        <v>93</v>
      </c>
      <c r="D16" s="125">
        <v>29.2</v>
      </c>
      <c r="E16" s="125"/>
      <c r="F16" s="125">
        <v>29.2</v>
      </c>
      <c r="G16" s="9"/>
    </row>
    <row r="17" ht="16.55" customHeight="1" spans="1:7">
      <c r="A17" s="9"/>
      <c r="B17" s="124" t="s">
        <v>91</v>
      </c>
      <c r="C17" s="124" t="s">
        <v>94</v>
      </c>
      <c r="D17" s="125">
        <v>625.443992</v>
      </c>
      <c r="E17" s="125"/>
      <c r="F17" s="125">
        <v>625.443992</v>
      </c>
      <c r="G17" s="9"/>
    </row>
    <row r="18" ht="16.55" customHeight="1" spans="1:7">
      <c r="A18" s="9"/>
      <c r="B18" s="124" t="s">
        <v>91</v>
      </c>
      <c r="C18" s="124" t="s">
        <v>95</v>
      </c>
      <c r="D18" s="125">
        <v>128.86</v>
      </c>
      <c r="E18" s="125"/>
      <c r="F18" s="125">
        <v>128.86</v>
      </c>
      <c r="G18" s="9"/>
    </row>
    <row r="19" ht="16.55" customHeight="1" spans="1:7">
      <c r="A19" s="9"/>
      <c r="B19" s="124" t="s">
        <v>91</v>
      </c>
      <c r="C19" s="124" t="s">
        <v>96</v>
      </c>
      <c r="D19" s="125">
        <v>150</v>
      </c>
      <c r="E19" s="125"/>
      <c r="F19" s="125">
        <v>150</v>
      </c>
      <c r="G19" s="9"/>
    </row>
    <row r="20" ht="16.55" customHeight="1" spans="1:7">
      <c r="A20" s="9"/>
      <c r="B20" s="124" t="s">
        <v>97</v>
      </c>
      <c r="C20" s="124" t="s">
        <v>98</v>
      </c>
      <c r="D20" s="125">
        <v>6.441</v>
      </c>
      <c r="E20" s="125"/>
      <c r="F20" s="125">
        <v>6.441</v>
      </c>
      <c r="G20" s="9"/>
    </row>
    <row r="21" ht="16.55" customHeight="1" spans="1:7">
      <c r="A21" s="9"/>
      <c r="B21" s="124" t="s">
        <v>86</v>
      </c>
      <c r="C21" s="124" t="s">
        <v>87</v>
      </c>
      <c r="D21" s="125">
        <v>0.108</v>
      </c>
      <c r="E21" s="125">
        <v>0.108</v>
      </c>
      <c r="F21" s="125"/>
      <c r="G21" s="9"/>
    </row>
    <row r="22" ht="16.55" customHeight="1" spans="1:7">
      <c r="A22" s="9"/>
      <c r="B22" s="124" t="s">
        <v>88</v>
      </c>
      <c r="C22" s="124" t="s">
        <v>89</v>
      </c>
      <c r="D22" s="125">
        <v>29.2512</v>
      </c>
      <c r="E22" s="125">
        <v>29.2512</v>
      </c>
      <c r="F22" s="125"/>
      <c r="G22" s="9"/>
    </row>
    <row r="23" ht="16.55" customHeight="1" spans="1:7">
      <c r="A23" s="115"/>
      <c r="B23" s="116"/>
      <c r="C23" s="117" t="s">
        <v>69</v>
      </c>
      <c r="D23" s="126">
        <f>SUM(D6:D22)</f>
        <v>7069.54973</v>
      </c>
      <c r="E23" s="126">
        <f>SUM(E6:E22)</f>
        <v>5959.604738</v>
      </c>
      <c r="F23" s="126">
        <f>SUM(F6:F22)</f>
        <v>1109.944992</v>
      </c>
      <c r="G23" s="115"/>
    </row>
    <row r="24" ht="9.75" customHeight="1" spans="1:7">
      <c r="A24" s="127"/>
      <c r="B24" s="121"/>
      <c r="C24" s="121"/>
      <c r="D24" s="121"/>
      <c r="E24" s="121"/>
      <c r="F24" s="121"/>
      <c r="G24" s="122"/>
    </row>
  </sheetData>
  <mergeCells count="6">
    <mergeCell ref="B2:F2"/>
    <mergeCell ref="B3:C3"/>
    <mergeCell ref="D4:F4"/>
    <mergeCell ref="A6:A22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pane ySplit="5" topLeftCell="A6" activePane="bottomLeft" state="frozen"/>
      <selection/>
      <selection pane="bottomLeft" activeCell="G19" sqref="G19"/>
    </sheetView>
  </sheetViews>
  <sheetFormatPr defaultColWidth="10" defaultRowHeight="14.4" outlineLevelRow="7"/>
  <cols>
    <col min="1" max="1" width="1.53703703703704" customWidth="1"/>
    <col min="2" max="4" width="30.7777777777778" customWidth="1"/>
    <col min="5" max="7" width="16.4074074074074" customWidth="1"/>
    <col min="8" max="8" width="1.53703703703704" customWidth="1"/>
    <col min="9" max="11" width="9.76851851851852" customWidth="1"/>
  </cols>
  <sheetData>
    <row r="1" ht="16.35" customHeight="1" spans="1:8">
      <c r="A1" s="123"/>
      <c r="B1" s="104"/>
      <c r="C1" s="105"/>
      <c r="D1" s="105"/>
      <c r="E1" s="105"/>
      <c r="F1" s="105"/>
      <c r="G1" s="105" t="s">
        <v>158</v>
      </c>
      <c r="H1" s="106"/>
    </row>
    <row r="2" ht="22.8" customHeight="1" spans="1:8">
      <c r="A2" s="9"/>
      <c r="B2" s="5" t="s">
        <v>321</v>
      </c>
      <c r="C2" s="5"/>
      <c r="D2" s="5"/>
      <c r="E2" s="5"/>
      <c r="F2" s="5"/>
      <c r="G2" s="5"/>
      <c r="H2" s="108"/>
    </row>
    <row r="3" ht="19.55" customHeight="1" spans="1:8">
      <c r="A3" s="9"/>
      <c r="B3" s="110"/>
      <c r="C3" s="110"/>
      <c r="D3" s="110"/>
      <c r="E3" s="110"/>
      <c r="F3" s="110"/>
      <c r="G3" s="111" t="s">
        <v>2</v>
      </c>
      <c r="H3" s="112"/>
    </row>
    <row r="4" ht="22.8" customHeight="1" spans="1:8">
      <c r="A4" s="72"/>
      <c r="B4" s="113" t="s">
        <v>71</v>
      </c>
      <c r="C4" s="113" t="s">
        <v>72</v>
      </c>
      <c r="D4" s="113" t="s">
        <v>73</v>
      </c>
      <c r="E4" s="113" t="s">
        <v>283</v>
      </c>
      <c r="F4" s="113"/>
      <c r="G4" s="113"/>
      <c r="H4" s="72"/>
    </row>
    <row r="5" ht="22.8" customHeight="1" spans="1:8">
      <c r="A5" s="72"/>
      <c r="B5" s="113"/>
      <c r="C5" s="113"/>
      <c r="D5" s="113"/>
      <c r="E5" s="113" t="s">
        <v>52</v>
      </c>
      <c r="F5" s="113" t="s">
        <v>74</v>
      </c>
      <c r="G5" s="113" t="s">
        <v>75</v>
      </c>
      <c r="H5" s="72"/>
    </row>
    <row r="6" ht="22.8" customHeight="1" spans="1:9">
      <c r="A6" s="72"/>
      <c r="B6" s="124" t="s">
        <v>109</v>
      </c>
      <c r="C6" s="124" t="s">
        <v>110</v>
      </c>
      <c r="D6" s="124" t="s">
        <v>111</v>
      </c>
      <c r="E6" s="98" t="s">
        <v>322</v>
      </c>
      <c r="F6" s="98"/>
      <c r="G6" s="98" t="s">
        <v>322</v>
      </c>
      <c r="H6" s="114"/>
      <c r="I6" s="114"/>
    </row>
    <row r="7" ht="16.55" customHeight="1" spans="1:8">
      <c r="A7" s="115"/>
      <c r="B7" s="116"/>
      <c r="C7" s="116"/>
      <c r="D7" s="117" t="s">
        <v>69</v>
      </c>
      <c r="E7" s="118"/>
      <c r="F7" s="118"/>
      <c r="G7" s="118"/>
      <c r="H7" s="115"/>
    </row>
    <row r="8" ht="21" customHeight="1" spans="1:8">
      <c r="A8" s="119"/>
      <c r="B8" s="120" t="s">
        <v>261</v>
      </c>
      <c r="C8" s="121"/>
      <c r="D8" s="121"/>
      <c r="E8" s="121"/>
      <c r="F8" s="121"/>
      <c r="G8" s="121"/>
      <c r="H8" s="122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N.☀️</cp:lastModifiedBy>
  <dcterms:created xsi:type="dcterms:W3CDTF">2022-12-26T22:58:00Z</dcterms:created>
  <dcterms:modified xsi:type="dcterms:W3CDTF">2025-04-18T07:55:32Z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