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78" firstSheet="4" activeTab="1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</sheets>
  <definedNames/>
  <calcPr fullCalcOnLoad="1"/>
</workbook>
</file>

<file path=xl/sharedStrings.xml><?xml version="1.0" encoding="utf-8"?>
<sst xmlns="http://schemas.openxmlformats.org/spreadsheetml/2006/main" count="865" uniqueCount="387">
  <si>
    <t>表1</t>
  </si>
  <si>
    <t>2022年部门收支总体情况表</t>
  </si>
  <si>
    <t>单位名称：北京市通州区宋庄镇人民政府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</si>
  <si>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</si>
  <si>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</si>
  <si>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</si>
  <si>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</si>
  <si>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</si>
  <si>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</si>
  <si>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</si>
  <si>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</si>
  <si>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</si>
  <si>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</si>
  <si>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</si>
  <si>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</si>
  <si>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</si>
  <si>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</si>
  <si>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</si>
  <si>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</si>
  <si>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</si>
  <si>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</si>
  <si>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</si>
  <si>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</si>
  <si>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</si>
  <si>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</si>
  <si>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</si>
  <si>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</si>
  <si>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</si>
  <si>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</si>
  <si>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</si>
  <si>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</si>
  <si>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</si>
  <si>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</si>
  <si>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</si>
  <si>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</si>
  <si>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</si>
  <si>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</si>
  <si>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</si>
  <si>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</si>
  <si>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2022年部门收入总体情况表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</si>
  <si>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</si>
  <si>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</si>
  <si>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</si>
  <si>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</si>
  <si>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</si>
  <si>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</si>
  <si>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</si>
  <si>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</si>
  <si>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</si>
  <si>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</si>
  <si>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</si>
  <si>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</si>
  <si>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</si>
  <si>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</si>
  <si>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</si>
  <si>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</si>
  <si>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</si>
  <si>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</si>
  <si>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</si>
  <si>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</si>
  <si>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</si>
  <si>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一般公共服务</t>
  </si>
  <si>
    <t>人大会议</t>
  </si>
  <si>
    <t>人大代表履职能力提升</t>
  </si>
  <si>
    <t>行政运行</t>
  </si>
  <si>
    <t>其他政府办公厅（室）及相关机构事务支出</t>
  </si>
  <si>
    <t>审计业务</t>
  </si>
  <si>
    <t>其他纪检检察事务支出</t>
  </si>
  <si>
    <t>其他群众团体事务支出</t>
  </si>
  <si>
    <t>其他组织事务支出</t>
  </si>
  <si>
    <t>其他宣传事务支出</t>
  </si>
  <si>
    <t>公共安全支出</t>
  </si>
  <si>
    <t>治安管理</t>
  </si>
  <si>
    <t>其他公安支出</t>
  </si>
  <si>
    <t>其他国家安全支出</t>
  </si>
  <si>
    <t>2040605</t>
  </si>
  <si>
    <t>普法宣传</t>
  </si>
  <si>
    <t>法制建设</t>
  </si>
  <si>
    <t>其他公共安全支出</t>
  </si>
  <si>
    <t>教育支出</t>
  </si>
  <si>
    <t>小学教育</t>
  </si>
  <si>
    <t>初中教育</t>
  </si>
  <si>
    <t>文化旅游体育与传媒</t>
  </si>
  <si>
    <t>群众文化</t>
  </si>
  <si>
    <t>群众体育</t>
  </si>
  <si>
    <t>社会保障和就业支出</t>
  </si>
  <si>
    <t>其他人力资源和社会保障事务</t>
  </si>
  <si>
    <t>基层政权和社区建设</t>
  </si>
  <si>
    <t>民政管理事务</t>
  </si>
  <si>
    <t>其他行政事业单位离退休支出</t>
  </si>
  <si>
    <t>死亡抚恤</t>
  </si>
  <si>
    <t>义务兵优待</t>
  </si>
  <si>
    <t>老年福利</t>
  </si>
  <si>
    <t>残疾人就业和扶贫</t>
  </si>
  <si>
    <t>2081699</t>
  </si>
  <si>
    <t>其他红十字事业支出</t>
  </si>
  <si>
    <t>卫生健康支出</t>
  </si>
  <si>
    <t>计划生育服务</t>
  </si>
  <si>
    <t>城乡医疗救助</t>
  </si>
  <si>
    <t>城乡社区支出</t>
  </si>
  <si>
    <t>城管执法</t>
  </si>
  <si>
    <t>其他城乡社区事务支出</t>
  </si>
  <si>
    <t>城乡社区规划与管理</t>
  </si>
  <si>
    <t>2120399</t>
  </si>
  <si>
    <t>其他城乡社区公共设施支出</t>
  </si>
  <si>
    <t>城乡社区环境卫生</t>
  </si>
  <si>
    <t>农林水支出</t>
  </si>
  <si>
    <t>科技转化与推广服务</t>
  </si>
  <si>
    <t>病虫害控制</t>
  </si>
  <si>
    <t>农村道路建设</t>
  </si>
  <si>
    <t>林业检疫监测</t>
  </si>
  <si>
    <t>防汛</t>
  </si>
  <si>
    <t>其他扶贫支出</t>
  </si>
  <si>
    <t>对村集体经济组织的补助</t>
  </si>
  <si>
    <t>农村综合改革师范试点补助</t>
  </si>
  <si>
    <t>其他农林水支出</t>
  </si>
  <si>
    <t>交通运输支出</t>
  </si>
  <si>
    <t>公路和运输安全支出</t>
  </si>
  <si>
    <t>住房保障支出</t>
  </si>
  <si>
    <t>住房公积金</t>
  </si>
  <si>
    <t>灾害防治及应急管理</t>
  </si>
  <si>
    <t>其他安全生产监管支出</t>
  </si>
  <si>
    <t>预备费</t>
  </si>
  <si>
    <t>表3</t>
  </si>
  <si>
    <t>2022年部门支出总体情况表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</si>
  <si>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</si>
  <si>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</si>
  <si>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</si>
  <si>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</si>
  <si>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2022年财政拨款收支预算总表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</si>
  <si>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</si>
  <si>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</si>
  <si>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</si>
  <si>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</si>
  <si>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</si>
  <si>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</si>
  <si>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</si>
  <si>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</si>
  <si>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</si>
  <si>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</si>
  <si>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</si>
  <si>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2022年一般公共预算支出情况表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</si>
  <si>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</si>
  <si>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</si>
  <si>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</si>
  <si>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</si>
  <si>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2022年一般公共预算支出基本情况表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</si>
  <si>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</si>
  <si>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</si>
  <si>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</si>
  <si>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</si>
  <si>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</si>
  <si>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</si>
  <si>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</si>
  <si>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</si>
  <si>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</si>
  <si>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</si>
  <si>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</si>
  <si>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</si>
  <si>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</si>
  <si>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</si>
  <si>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</si>
  <si>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</si>
  <si>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</si>
  <si>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</si>
  <si>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</si>
  <si>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</si>
  <si>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</si>
  <si>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</si>
  <si>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</si>
  <si>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</si>
  <si>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</si>
  <si>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</si>
  <si>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</si>
  <si>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</si>
  <si>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</si>
  <si>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</si>
  <si>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</si>
  <si>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</si>
  <si>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</si>
  <si>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</si>
  <si>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</si>
  <si>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</si>
  <si>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</si>
  <si>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</si>
  <si>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</si>
  <si>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</si>
  <si>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</si>
  <si>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</si>
  <si>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</si>
  <si>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</si>
  <si>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</si>
  <si>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</si>
  <si>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</si>
  <si>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</si>
  <si>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</si>
  <si>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</si>
  <si>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</si>
  <si>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</si>
  <si>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</si>
  <si>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</si>
  <si>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</si>
  <si>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</si>
  <si>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</si>
  <si>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</si>
  <si>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</si>
  <si>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</si>
  <si>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</si>
  <si>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</si>
  <si>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</si>
  <si>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</si>
  <si>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</si>
  <si>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</si>
  <si>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</si>
  <si>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</si>
  <si>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</si>
  <si>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</si>
  <si>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</si>
  <si>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</si>
  <si>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</si>
  <si>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</si>
  <si>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</si>
  <si>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</si>
  <si>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</si>
  <si>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</si>
  <si>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</si>
  <si>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</si>
  <si>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</si>
  <si>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</si>
  <si>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</si>
  <si>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</si>
  <si>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</si>
  <si>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</si>
  <si>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</si>
  <si>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</si>
  <si>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</si>
  <si>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</si>
  <si>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2022年“三公”经费支出情况表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</si>
  <si>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</si>
  <si>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</si>
  <si>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</si>
  <si>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</si>
  <si>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</si>
  <si>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</si>
  <si>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</si>
  <si>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</si>
  <si>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</si>
  <si>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2022年政府性基金预算支出情况表</t>
  </si>
  <si>
    <t>单位:万元</t>
  </si>
  <si>
    <t>备注：如无基金预算请填“0”公开</t>
  </si>
  <si>
    <t>表9</t>
  </si>
  <si>
    <t>2022年国有资本经营预算支出情况表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</si>
  <si>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</si>
  <si>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</si>
  <si>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</si>
  <si>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</si>
  <si>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</si>
  <si>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</si>
  <si>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</si>
  <si>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2022年政府采购预算明细表</t>
  </si>
  <si>
    <t>采购类别</t>
  </si>
  <si>
    <t>金额</t>
  </si>
  <si>
    <t>公共安全服务</t>
  </si>
  <si>
    <t>教育公共服务</t>
  </si>
  <si>
    <t>就业公共服务</t>
  </si>
  <si>
    <t>卫生健康公共服务</t>
  </si>
  <si>
    <t>体育公共服务</t>
  </si>
  <si>
    <t>社会治理服务</t>
  </si>
  <si>
    <t>城乡维护服务</t>
  </si>
  <si>
    <t>农业、林业和水利公共服务</t>
  </si>
  <si>
    <t>灾害防治及应急管理服务</t>
  </si>
  <si>
    <t>公共信息与宣传服务</t>
  </si>
  <si>
    <t>法律服务</t>
  </si>
  <si>
    <t>会议服务</t>
  </si>
  <si>
    <t>评审、评估和评价服务</t>
  </si>
  <si>
    <t>信息化服务</t>
  </si>
  <si>
    <t>后勤服务</t>
  </si>
  <si>
    <t>其他辅助性服务</t>
  </si>
  <si>
    <t>表11</t>
  </si>
  <si>
    <t>2022年政府购买服务预算财政拨款明细表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</si>
  <si>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</si>
  <si>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</si>
  <si>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</si>
  <si>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</si>
  <si>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</si>
  <si>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</si>
  <si>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</si>
  <si>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安保经费</t>
  </si>
  <si>
    <t>B| 政府履职所需辅助性服务</t>
  </si>
  <si>
    <t>B11 | 后勤服务</t>
  </si>
  <si>
    <t>B1103安全服务</t>
  </si>
  <si>
    <t>保安服务费</t>
  </si>
  <si>
    <t>食堂、保洁经费</t>
  </si>
  <si>
    <t>B1105餐饮服务</t>
  </si>
  <si>
    <t>食堂管理费、保洁服务、食堂食材</t>
  </si>
  <si>
    <t>B1101维修保养服务</t>
  </si>
  <si>
    <t>化粪池清掏服务</t>
  </si>
  <si>
    <t>机关商品和服务支出</t>
  </si>
  <si>
    <t>B1104印刷和出版服务</t>
  </si>
  <si>
    <t>印刷手册服务费</t>
  </si>
  <si>
    <t>B04 | 会议服务</t>
  </si>
  <si>
    <t>B0401会议服务</t>
  </si>
  <si>
    <t>人大会议场地布置服务费</t>
  </si>
  <si>
    <t>森林和培育</t>
  </si>
  <si>
    <t>B07 | 评审、评估和评价服务</t>
  </si>
  <si>
    <t>B0701评审服务</t>
  </si>
  <si>
    <t>新一轮百万亩造林评审费</t>
  </si>
  <si>
    <t>B10| 信息化服务</t>
  </si>
  <si>
    <t>B1003网络接入服务</t>
  </si>
  <si>
    <t>机关网络服务费、政府WIFI网络通信服务费及微信公共平台运营服务费、机房维保费</t>
  </si>
  <si>
    <t>法治宣传</t>
  </si>
  <si>
    <t>B01| 法律服务</t>
  </si>
  <si>
    <t>B0102法律咨询服务</t>
  </si>
  <si>
    <t>法律咨询费</t>
  </si>
  <si>
    <t>劳务人员服务费</t>
  </si>
  <si>
    <t>A | 公共服务</t>
  </si>
  <si>
    <t>A01 | 公共安全</t>
  </si>
  <si>
    <t>A0107公共安全保障服务</t>
  </si>
  <si>
    <t>综合行政执法队辅助人员服务费</t>
  </si>
  <si>
    <t>青少年教育服务</t>
  </si>
  <si>
    <t>A02 |教育公共服务</t>
  </si>
  <si>
    <t>A0212卫生健康公共服务</t>
  </si>
  <si>
    <t>社保经费</t>
  </si>
  <si>
    <t>A03 |就业公共服务</t>
  </si>
  <si>
    <t>A0306就业招聘活动组织实施服务</t>
  </si>
  <si>
    <t>社保所招聘经费、扶持公共就业服务资金</t>
  </si>
  <si>
    <t>农村医疗救助金镇负担</t>
  </si>
  <si>
    <t>A05 | 卫生健康公共服务</t>
  </si>
  <si>
    <t>A0503医疗救治服务</t>
  </si>
  <si>
    <t>乡镇农村医疗救助金</t>
  </si>
  <si>
    <t>体育彩票公益金</t>
  </si>
  <si>
    <t>A09 | 体育公共服务</t>
  </si>
  <si>
    <t>A0903体育健康服务</t>
  </si>
  <si>
    <t>街道和体育特色乡镇创建经费</t>
  </si>
  <si>
    <t>城管看护经费</t>
  </si>
  <si>
    <t>A10 | 社会治理服务</t>
  </si>
  <si>
    <t>A1003社会工作服务</t>
  </si>
  <si>
    <t>看护管理服务费</t>
  </si>
  <si>
    <t>A1009便民热线服务</t>
  </si>
  <si>
    <t>接诉即办平台维保服务费</t>
  </si>
  <si>
    <t>乡镇疫情防控资金</t>
  </si>
  <si>
    <t>A11 | 城乡维护服务</t>
  </si>
  <si>
    <t>A1102城乡运行维护保障服务</t>
  </si>
  <si>
    <t>疫情期间镇域、村域送餐服务费</t>
  </si>
  <si>
    <t>A12 |农业、林业和水利公共服务</t>
  </si>
  <si>
    <t>A1208农产品质量安全服务</t>
  </si>
  <si>
    <t>村农田灌溉井清洗服务费</t>
  </si>
  <si>
    <t>安全监管</t>
  </si>
  <si>
    <t>A14 |灾害防治及应急管理服务</t>
  </si>
  <si>
    <t>A1409应急通讯保障服务</t>
  </si>
  <si>
    <t>安监科通信服务费</t>
  </si>
  <si>
    <t>宣传经费</t>
  </si>
  <si>
    <t>A15 |公共信息与宣传服务</t>
  </si>
  <si>
    <t>A1504公共信息系统开发与维护服务</t>
  </si>
  <si>
    <t>北青社区报宋庄宣传服务费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</si>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</sst>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#0.000000"/>
    <numFmt numFmtId="179" formatCode="0_ "/>
    <numFmt numFmtId="180" formatCode="0_);[Red]\(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simhei"/>
      <family val="3"/>
    </font>
    <font>
      <sz val="11"/>
      <name val="SimSun"/>
      <family val="0"/>
    </font>
    <font>
      <b/>
      <sz val="22"/>
      <name val="黑体"/>
      <family val="3"/>
    </font>
    <font>
      <sz val="9"/>
      <color indexed="8"/>
      <name val="Microsoft YaHei U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rgb="FF000000"/>
      <name val="Microsoft YaHei UI"/>
      <family val="2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</cellStyleXfs>
  <cellXfs count="204">
    <xf numFmtId="0" fontId="0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65" fillId="0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13" fillId="0" borderId="0" xfId="64" applyFont="1" applyFill="1">
      <alignment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0" fontId="18" fillId="0" borderId="0" xfId="64" applyFill="1">
      <alignment/>
      <protection/>
    </xf>
    <xf numFmtId="0" fontId="18" fillId="0" borderId="0" xfId="64" applyFill="1" applyAlignment="1">
      <alignment horizont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horizontal="center"/>
      <protection/>
    </xf>
    <xf numFmtId="0" fontId="20" fillId="0" borderId="0" xfId="64" applyFont="1" applyFill="1" applyBorder="1" applyAlignment="1">
      <alignment horizontal="left"/>
      <protection/>
    </xf>
    <xf numFmtId="0" fontId="20" fillId="0" borderId="0" xfId="64" applyFont="1" applyFill="1" applyBorder="1" applyAlignment="1">
      <alignment horizontal="center"/>
      <protection/>
    </xf>
    <xf numFmtId="0" fontId="20" fillId="0" borderId="20" xfId="64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/>
    </xf>
    <xf numFmtId="0" fontId="18" fillId="0" borderId="10" xfId="64" applyFill="1" applyBorder="1" applyAlignment="1">
      <alignment horizontal="center"/>
      <protection/>
    </xf>
    <xf numFmtId="0" fontId="22" fillId="0" borderId="0" xfId="64" applyFont="1" applyFill="1" applyAlignment="1">
      <alignment/>
      <protection/>
    </xf>
    <xf numFmtId="0" fontId="20" fillId="0" borderId="0" xfId="64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20" fillId="0" borderId="0" xfId="64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/>
      <protection/>
    </xf>
    <xf numFmtId="4" fontId="2" fillId="0" borderId="10" xfId="64" applyNumberFormat="1" applyFont="1" applyFill="1" applyBorder="1" applyAlignment="1">
      <alignment horizontal="right" vertical="center" shrinkToFit="1"/>
      <protection/>
    </xf>
    <xf numFmtId="0" fontId="2" fillId="0" borderId="10" xfId="64" applyFont="1" applyFill="1" applyBorder="1" applyAlignment="1">
      <alignment horizontal="left" vertical="center" shrinkToFit="1"/>
      <protection/>
    </xf>
    <xf numFmtId="0" fontId="1" fillId="0" borderId="10" xfId="65" applyFont="1" applyBorder="1" applyAlignment="1">
      <alignment horizontal="right" vertical="center"/>
      <protection/>
    </xf>
    <xf numFmtId="0" fontId="2" fillId="0" borderId="10" xfId="64" applyFont="1" applyFill="1" applyBorder="1" applyAlignment="1">
      <alignment horizontal="right" vertical="center" shrinkToFit="1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4" fontId="2" fillId="0" borderId="29" xfId="0" applyNumberFormat="1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9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24" fillId="0" borderId="1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center"/>
      <protection/>
    </xf>
    <xf numFmtId="0" fontId="12" fillId="0" borderId="10" xfId="65" applyFont="1" applyBorder="1" applyAlignment="1">
      <alignment horizontal="center" vertical="center"/>
      <protection/>
    </xf>
    <xf numFmtId="0" fontId="12" fillId="0" borderId="10" xfId="65" applyFont="1" applyBorder="1" applyAlignment="1">
      <alignment horizontal="right" vertical="center"/>
      <protection/>
    </xf>
    <xf numFmtId="0" fontId="12" fillId="0" borderId="17" xfId="65" applyFont="1" applyBorder="1" applyAlignment="1">
      <alignment horizontal="center" vertical="center"/>
      <protection/>
    </xf>
    <xf numFmtId="0" fontId="24" fillId="0" borderId="10" xfId="65" applyFont="1" applyBorder="1" applyAlignment="1" quotePrefix="1">
      <alignment horizontal="center" vertical="center"/>
      <protection/>
    </xf>
    <xf numFmtId="0" fontId="0" fillId="0" borderId="10" xfId="65" applyFont="1" applyBorder="1" applyAlignment="1" quotePrefix="1">
      <alignment horizontal="center" vertical="center"/>
      <protection/>
    </xf>
    <xf numFmtId="0" fontId="12" fillId="0" borderId="10" xfId="65" applyFont="1" applyBorder="1" applyAlignment="1" quotePrefix="1">
      <alignment horizontal="center" vertical="center"/>
      <protection/>
    </xf>
    <xf numFmtId="0" fontId="12" fillId="0" borderId="17" xfId="65" applyFont="1" applyBorder="1" applyAlignment="1" quotePrefix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6" sqref="A6"/>
    </sheetView>
  </sheetViews>
  <sheetFormatPr defaultColWidth="9.00390625" defaultRowHeight="15"/>
  <cols>
    <col min="1" max="1" width="22.421875" style="0" customWidth="1"/>
    <col min="2" max="2" width="16.57421875" style="0" customWidth="1"/>
    <col min="3" max="3" width="30.140625" style="0" customWidth="1"/>
    <col min="4" max="4" width="18.57421875" style="0" customWidth="1"/>
  </cols>
  <sheetData>
    <row r="1" spans="1:4" ht="25.5" customHeight="1">
      <c r="A1" s="157" t="s">
        <v>0</v>
      </c>
      <c r="B1" s="157"/>
      <c r="C1" s="157"/>
      <c r="D1" s="157"/>
    </row>
    <row r="2" spans="1:4" ht="36" customHeight="1">
      <c r="A2" s="190" t="s">
        <v>1</v>
      </c>
      <c r="B2" s="190"/>
      <c r="C2" s="190"/>
      <c r="D2" s="190"/>
    </row>
    <row r="3" spans="1:4" ht="27" customHeight="1">
      <c r="A3" s="191" t="s">
        <v>2</v>
      </c>
      <c r="B3" s="192"/>
      <c r="C3" s="192"/>
      <c r="D3" s="193" t="s">
        <v>3</v>
      </c>
    </row>
    <row r="4" spans="1:4" ht="18.75">
      <c r="A4" s="200" t="s">
        <v>4</v>
      </c>
      <c r="B4" s="194"/>
      <c r="C4" s="200" t="s">
        <v>5</v>
      </c>
      <c r="D4" s="194"/>
    </row>
    <row r="5" spans="1:4" ht="19.5" customHeight="1">
      <c r="A5" s="201" t="s">
        <v>6</v>
      </c>
      <c r="B5" s="201" t="s">
        <v>7</v>
      </c>
      <c r="C5" s="201" t="s">
        <v>6</v>
      </c>
      <c r="D5" s="201" t="s">
        <v>7</v>
      </c>
    </row>
    <row r="6" spans="1:4" ht="19.5" customHeight="1">
      <c r="A6" s="196" t="s">
        <v>8</v>
      </c>
      <c r="B6" s="154">
        <v>17548</v>
      </c>
      <c r="C6" s="153" t="s">
        <v>9</v>
      </c>
      <c r="D6" s="154">
        <v>6908</v>
      </c>
    </row>
    <row r="7" spans="1:4" ht="19.5" customHeight="1">
      <c r="A7" s="196" t="s">
        <v>10</v>
      </c>
      <c r="B7" s="196"/>
      <c r="C7" s="153" t="s">
        <v>11</v>
      </c>
      <c r="D7" s="154"/>
    </row>
    <row r="8" spans="1:4" ht="19.5" customHeight="1">
      <c r="A8" s="196" t="s">
        <v>12</v>
      </c>
      <c r="B8" s="196"/>
      <c r="C8" s="153" t="s">
        <v>13</v>
      </c>
      <c r="D8" s="154"/>
    </row>
    <row r="9" spans="1:4" ht="19.5" customHeight="1">
      <c r="A9" s="196" t="s">
        <v>14</v>
      </c>
      <c r="B9" s="196"/>
      <c r="C9" s="153" t="s">
        <v>15</v>
      </c>
      <c r="D9" s="154">
        <v>5434</v>
      </c>
    </row>
    <row r="10" spans="1:4" ht="19.5" customHeight="1">
      <c r="A10" s="196" t="s">
        <v>16</v>
      </c>
      <c r="B10" s="196"/>
      <c r="C10" s="153" t="s">
        <v>17</v>
      </c>
      <c r="D10" s="154">
        <v>20</v>
      </c>
    </row>
    <row r="11" spans="1:4" ht="19.5" customHeight="1">
      <c r="A11" s="196" t="s">
        <v>18</v>
      </c>
      <c r="B11" s="196"/>
      <c r="C11" s="153" t="s">
        <v>19</v>
      </c>
      <c r="D11" s="154"/>
    </row>
    <row r="12" spans="1:4" ht="19.5" customHeight="1">
      <c r="A12" s="196"/>
      <c r="B12" s="196"/>
      <c r="C12" s="153" t="s">
        <v>20</v>
      </c>
      <c r="D12" s="154">
        <v>50</v>
      </c>
    </row>
    <row r="13" spans="1:4" ht="19.5" customHeight="1">
      <c r="A13" s="196"/>
      <c r="B13" s="196"/>
      <c r="C13" s="153" t="s">
        <v>21</v>
      </c>
      <c r="D13" s="154">
        <v>291</v>
      </c>
    </row>
    <row r="14" spans="1:4" ht="19.5" customHeight="1">
      <c r="A14" s="196"/>
      <c r="B14" s="196"/>
      <c r="C14" s="153" t="s">
        <v>22</v>
      </c>
      <c r="D14" s="154">
        <v>90</v>
      </c>
    </row>
    <row r="15" spans="1:4" ht="19.5" customHeight="1">
      <c r="A15" s="196"/>
      <c r="B15" s="196"/>
      <c r="C15" s="153" t="s">
        <v>23</v>
      </c>
      <c r="D15" s="154"/>
    </row>
    <row r="16" spans="1:4" ht="19.5" customHeight="1">
      <c r="A16" s="196"/>
      <c r="B16" s="196"/>
      <c r="C16" s="153" t="s">
        <v>24</v>
      </c>
      <c r="D16" s="154">
        <v>2856</v>
      </c>
    </row>
    <row r="17" spans="1:4" ht="19.5" customHeight="1">
      <c r="A17" s="196"/>
      <c r="B17" s="196"/>
      <c r="C17" s="153" t="s">
        <v>25</v>
      </c>
      <c r="D17" s="154">
        <v>1171</v>
      </c>
    </row>
    <row r="18" spans="1:4" ht="19.5" customHeight="1">
      <c r="A18" s="196"/>
      <c r="B18" s="196"/>
      <c r="C18" s="153" t="s">
        <v>26</v>
      </c>
      <c r="D18" s="154">
        <v>5</v>
      </c>
    </row>
    <row r="19" spans="1:4" ht="19.5" customHeight="1">
      <c r="A19" s="196"/>
      <c r="B19" s="196"/>
      <c r="C19" s="153" t="s">
        <v>27</v>
      </c>
      <c r="D19" s="154"/>
    </row>
    <row r="20" spans="1:4" ht="19.5" customHeight="1">
      <c r="A20" s="196"/>
      <c r="B20" s="196"/>
      <c r="C20" s="153" t="s">
        <v>28</v>
      </c>
      <c r="D20" s="154"/>
    </row>
    <row r="21" spans="1:4" ht="19.5" customHeight="1">
      <c r="A21" s="196"/>
      <c r="B21" s="196"/>
      <c r="C21" s="153" t="s">
        <v>29</v>
      </c>
      <c r="D21" s="154"/>
    </row>
    <row r="22" spans="1:4" ht="19.5" customHeight="1">
      <c r="A22" s="196"/>
      <c r="B22" s="196"/>
      <c r="C22" s="153" t="s">
        <v>30</v>
      </c>
      <c r="D22" s="154"/>
    </row>
    <row r="23" spans="1:4" ht="19.5" customHeight="1">
      <c r="A23" s="196"/>
      <c r="B23" s="196"/>
      <c r="C23" s="153" t="s">
        <v>31</v>
      </c>
      <c r="D23" s="154"/>
    </row>
    <row r="24" spans="1:4" ht="19.5" customHeight="1">
      <c r="A24" s="196"/>
      <c r="B24" s="196"/>
      <c r="C24" s="153" t="s">
        <v>32</v>
      </c>
      <c r="D24" s="154">
        <v>400</v>
      </c>
    </row>
    <row r="25" spans="1:4" ht="19.5" customHeight="1">
      <c r="A25" s="196"/>
      <c r="B25" s="196"/>
      <c r="C25" s="153" t="s">
        <v>33</v>
      </c>
      <c r="D25" s="154"/>
    </row>
    <row r="26" spans="1:4" ht="19.5" customHeight="1">
      <c r="A26" s="196"/>
      <c r="B26" s="196"/>
      <c r="C26" s="153" t="s">
        <v>34</v>
      </c>
      <c r="D26" s="154">
        <v>25</v>
      </c>
    </row>
    <row r="27" spans="1:4" ht="19.5" customHeight="1">
      <c r="A27" s="196"/>
      <c r="B27" s="196"/>
      <c r="C27" s="153" t="s">
        <v>35</v>
      </c>
      <c r="D27" s="154">
        <v>298</v>
      </c>
    </row>
    <row r="28" spans="1:4" ht="19.5" customHeight="1">
      <c r="A28" s="202" t="s">
        <v>36</v>
      </c>
      <c r="B28" s="198">
        <f>SUM(B6:B27)</f>
        <v>17548</v>
      </c>
      <c r="C28" s="203" t="s">
        <v>37</v>
      </c>
      <c r="D28" s="198">
        <f>SUM(D6:D27)</f>
        <v>17548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35.00390625" style="32" customWidth="1"/>
    <col min="2" max="2" width="41.421875" style="32" customWidth="1"/>
    <col min="3" max="16384" width="9.00390625" style="32" customWidth="1"/>
  </cols>
  <sheetData>
    <row r="1" ht="13.5">
      <c r="A1" s="32" t="s">
        <v>258</v>
      </c>
    </row>
    <row r="2" spans="1:2" ht="49.5" customHeight="1">
      <c r="A2" s="50" t="s">
        <v>259</v>
      </c>
      <c r="B2" s="50"/>
    </row>
    <row r="3" spans="1:4" s="47" customFormat="1" ht="27" customHeight="1">
      <c r="A3" s="51" t="s">
        <v>2</v>
      </c>
      <c r="B3" s="28" t="s">
        <v>248</v>
      </c>
      <c r="C3" s="51"/>
      <c r="D3" s="51"/>
    </row>
    <row r="4" spans="1:2" s="48" customFormat="1" ht="24.75" customHeight="1">
      <c r="A4" s="24" t="s">
        <v>260</v>
      </c>
      <c r="B4" s="24" t="s">
        <v>261</v>
      </c>
    </row>
    <row r="5" spans="1:2" s="48" customFormat="1" ht="13.5">
      <c r="A5" s="52" t="s">
        <v>134</v>
      </c>
      <c r="B5" s="53">
        <f>SUM(B6:B15)</f>
        <v>473.076262</v>
      </c>
    </row>
    <row r="6" spans="1:2" s="48" customFormat="1" ht="24.75" customHeight="1">
      <c r="A6" s="54" t="s">
        <v>262</v>
      </c>
      <c r="B6" s="55">
        <f>10.4</f>
        <v>10.4</v>
      </c>
    </row>
    <row r="7" spans="1:2" s="48" customFormat="1" ht="24.75" customHeight="1">
      <c r="A7" s="54" t="s">
        <v>263</v>
      </c>
      <c r="B7" s="55">
        <f>2</f>
        <v>2</v>
      </c>
    </row>
    <row r="8" spans="1:2" s="48" customFormat="1" ht="24.75" customHeight="1">
      <c r="A8" s="54" t="s">
        <v>264</v>
      </c>
      <c r="B8" s="55">
        <f>15.63+1.5</f>
        <v>17.130000000000003</v>
      </c>
    </row>
    <row r="9" spans="1:2" s="48" customFormat="1" ht="24.75" customHeight="1">
      <c r="A9" s="54" t="s">
        <v>265</v>
      </c>
      <c r="B9" s="55">
        <v>26.7595</v>
      </c>
    </row>
    <row r="10" spans="1:2" ht="13.5">
      <c r="A10" s="54" t="s">
        <v>266</v>
      </c>
      <c r="B10" s="55">
        <f>29.9874</f>
        <v>29.9874</v>
      </c>
    </row>
    <row r="11" spans="1:2" ht="13.5">
      <c r="A11" s="54" t="s">
        <v>267</v>
      </c>
      <c r="B11" s="55">
        <f>15+33.795+34.56+40+14.638492+38.95+7.61944</f>
        <v>184.562932</v>
      </c>
    </row>
    <row r="12" spans="1:2" ht="13.5">
      <c r="A12" s="54" t="s">
        <v>268</v>
      </c>
      <c r="B12" s="55">
        <f>15.141+8.1202+3.34023+1.022+2.515+49.8778+6.8418+35.121</f>
        <v>121.97903000000002</v>
      </c>
    </row>
    <row r="13" spans="1:2" ht="13.5">
      <c r="A13" s="54" t="s">
        <v>269</v>
      </c>
      <c r="B13" s="56">
        <v>4.7174</v>
      </c>
    </row>
    <row r="14" spans="1:2" ht="13.5">
      <c r="A14" s="54" t="s">
        <v>270</v>
      </c>
      <c r="B14" s="55">
        <f>20.52</f>
        <v>20.52</v>
      </c>
    </row>
    <row r="15" spans="1:2" ht="13.5">
      <c r="A15" s="54" t="s">
        <v>271</v>
      </c>
      <c r="B15" s="55">
        <v>55.02</v>
      </c>
    </row>
    <row r="16" spans="1:2" ht="13.5">
      <c r="A16" s="52" t="s">
        <v>134</v>
      </c>
      <c r="B16" s="53">
        <f>SUM(B17:B22)</f>
        <v>2570.6813</v>
      </c>
    </row>
    <row r="17" spans="1:2" ht="13.5">
      <c r="A17" s="54" t="s">
        <v>272</v>
      </c>
      <c r="B17" s="55">
        <v>10</v>
      </c>
    </row>
    <row r="18" spans="1:2" ht="13.5">
      <c r="A18" s="54" t="s">
        <v>273</v>
      </c>
      <c r="B18" s="55">
        <v>23.56</v>
      </c>
    </row>
    <row r="19" spans="1:2" ht="13.5">
      <c r="A19" s="54" t="s">
        <v>274</v>
      </c>
      <c r="B19" s="55">
        <f>205.9</f>
        <v>205.9</v>
      </c>
    </row>
    <row r="20" spans="1:2" ht="13.5">
      <c r="A20" s="54" t="s">
        <v>275</v>
      </c>
      <c r="B20" s="55">
        <v>181.51</v>
      </c>
    </row>
    <row r="21" spans="1:2" ht="13.5">
      <c r="A21" s="54" t="s">
        <v>276</v>
      </c>
      <c r="B21" s="55">
        <f>6.688+2115.94+27.0833</f>
        <v>2149.7113</v>
      </c>
    </row>
    <row r="22" spans="1:2" ht="13.5">
      <c r="A22" s="54" t="s">
        <v>277</v>
      </c>
      <c r="B22" s="57"/>
    </row>
    <row r="23" spans="1:2" s="49" customFormat="1" ht="24.75" customHeight="1">
      <c r="A23" s="58" t="s">
        <v>60</v>
      </c>
      <c r="B23" s="59">
        <f>SUM(B5,B16)</f>
        <v>3043.7575620000002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9">
      <selection activeCell="G14" sqref="G14"/>
    </sheetView>
  </sheetViews>
  <sheetFormatPr defaultColWidth="9.00390625" defaultRowHeight="15"/>
  <cols>
    <col min="1" max="1" width="19.8515625" style="32" customWidth="1"/>
    <col min="2" max="4" width="12.57421875" style="32" customWidth="1"/>
    <col min="5" max="5" width="16.00390625" style="32" customWidth="1"/>
    <col min="6" max="6" width="12.7109375" style="32" customWidth="1"/>
    <col min="7" max="16384" width="9.00390625" style="32" customWidth="1"/>
  </cols>
  <sheetData>
    <row r="1" ht="13.5">
      <c r="A1" s="32" t="s">
        <v>278</v>
      </c>
    </row>
    <row r="2" spans="1:6" ht="27">
      <c r="A2" s="33" t="s">
        <v>279</v>
      </c>
      <c r="B2" s="33"/>
      <c r="C2" s="33"/>
      <c r="D2" s="33"/>
      <c r="E2" s="33"/>
      <c r="F2" s="33"/>
    </row>
    <row r="3" spans="1:6" ht="22.5" customHeight="1">
      <c r="A3" s="34" t="s">
        <v>2</v>
      </c>
      <c r="B3" s="34"/>
      <c r="C3" s="34"/>
      <c r="D3" s="34"/>
      <c r="F3" s="35" t="s">
        <v>248</v>
      </c>
    </row>
    <row r="4" spans="1:6" s="31" customFormat="1" ht="33" customHeight="1">
      <c r="A4" s="24" t="s">
        <v>280</v>
      </c>
      <c r="B4" s="24" t="s">
        <v>281</v>
      </c>
      <c r="C4" s="24"/>
      <c r="D4" s="24"/>
      <c r="E4" s="24" t="s">
        <v>282</v>
      </c>
      <c r="F4" s="24" t="s">
        <v>283</v>
      </c>
    </row>
    <row r="5" spans="1:6" s="31" customFormat="1" ht="33" customHeight="1">
      <c r="A5" s="24"/>
      <c r="B5" s="24" t="s">
        <v>284</v>
      </c>
      <c r="C5" s="24" t="s">
        <v>285</v>
      </c>
      <c r="D5" s="24" t="s">
        <v>286</v>
      </c>
      <c r="E5" s="24"/>
      <c r="F5" s="24"/>
    </row>
    <row r="6" spans="1:6" s="31" customFormat="1" ht="33" customHeight="1">
      <c r="A6" s="36" t="s">
        <v>287</v>
      </c>
      <c r="B6" s="37" t="s">
        <v>288</v>
      </c>
      <c r="C6" s="36" t="s">
        <v>289</v>
      </c>
      <c r="D6" s="36" t="s">
        <v>290</v>
      </c>
      <c r="E6" s="36" t="s">
        <v>291</v>
      </c>
      <c r="F6" s="38">
        <v>1088.26</v>
      </c>
    </row>
    <row r="7" spans="1:6" s="31" customFormat="1" ht="33" customHeight="1">
      <c r="A7" s="36" t="s">
        <v>292</v>
      </c>
      <c r="B7" s="37" t="s">
        <v>288</v>
      </c>
      <c r="C7" s="36" t="s">
        <v>289</v>
      </c>
      <c r="D7" s="36" t="s">
        <v>293</v>
      </c>
      <c r="E7" s="36" t="s">
        <v>294</v>
      </c>
      <c r="F7" s="38">
        <v>1027.68</v>
      </c>
    </row>
    <row r="8" spans="1:6" s="31" customFormat="1" ht="33" customHeight="1">
      <c r="A8" s="36" t="s">
        <v>292</v>
      </c>
      <c r="B8" s="37" t="s">
        <v>288</v>
      </c>
      <c r="C8" s="36" t="s">
        <v>289</v>
      </c>
      <c r="D8" s="36" t="s">
        <v>295</v>
      </c>
      <c r="E8" s="36" t="s">
        <v>296</v>
      </c>
      <c r="F8" s="38">
        <v>6.688</v>
      </c>
    </row>
    <row r="9" spans="1:6" s="31" customFormat="1" ht="33" customHeight="1">
      <c r="A9" s="36" t="s">
        <v>297</v>
      </c>
      <c r="B9" s="37" t="s">
        <v>288</v>
      </c>
      <c r="C9" s="36" t="s">
        <v>289</v>
      </c>
      <c r="D9" s="39" t="s">
        <v>298</v>
      </c>
      <c r="E9" s="36" t="s">
        <v>299</v>
      </c>
      <c r="F9" s="40">
        <v>27.0833</v>
      </c>
    </row>
    <row r="10" spans="1:6" s="31" customFormat="1" ht="33" customHeight="1">
      <c r="A10" s="36" t="s">
        <v>63</v>
      </c>
      <c r="B10" s="37" t="s">
        <v>288</v>
      </c>
      <c r="C10" s="36" t="s">
        <v>300</v>
      </c>
      <c r="D10" s="36" t="s">
        <v>301</v>
      </c>
      <c r="E10" s="36" t="s">
        <v>302</v>
      </c>
      <c r="F10" s="38">
        <v>23.56</v>
      </c>
    </row>
    <row r="11" spans="1:6" s="31" customFormat="1" ht="33" customHeight="1">
      <c r="A11" s="36" t="s">
        <v>303</v>
      </c>
      <c r="B11" s="37" t="s">
        <v>288</v>
      </c>
      <c r="C11" s="36" t="s">
        <v>304</v>
      </c>
      <c r="D11" s="36" t="s">
        <v>305</v>
      </c>
      <c r="E11" s="36" t="s">
        <v>306</v>
      </c>
      <c r="F11" s="38">
        <v>205.9</v>
      </c>
    </row>
    <row r="12" spans="1:6" s="31" customFormat="1" ht="33" customHeight="1">
      <c r="A12" s="36" t="s">
        <v>297</v>
      </c>
      <c r="B12" s="37" t="s">
        <v>288</v>
      </c>
      <c r="C12" s="36" t="s">
        <v>307</v>
      </c>
      <c r="D12" s="36" t="s">
        <v>308</v>
      </c>
      <c r="E12" s="36" t="s">
        <v>309</v>
      </c>
      <c r="F12" s="38">
        <v>181.51</v>
      </c>
    </row>
    <row r="13" spans="1:6" s="31" customFormat="1" ht="33" customHeight="1">
      <c r="A13" s="36" t="s">
        <v>310</v>
      </c>
      <c r="B13" s="37" t="s">
        <v>288</v>
      </c>
      <c r="C13" s="36" t="s">
        <v>311</v>
      </c>
      <c r="D13" s="36" t="s">
        <v>312</v>
      </c>
      <c r="E13" s="36" t="s">
        <v>313</v>
      </c>
      <c r="F13" s="38">
        <v>10</v>
      </c>
    </row>
    <row r="14" spans="1:6" s="31" customFormat="1" ht="33" customHeight="1">
      <c r="A14" s="36" t="s">
        <v>314</v>
      </c>
      <c r="B14" s="36" t="s">
        <v>315</v>
      </c>
      <c r="C14" s="36" t="s">
        <v>316</v>
      </c>
      <c r="D14" s="39" t="s">
        <v>317</v>
      </c>
      <c r="E14" s="36" t="s">
        <v>318</v>
      </c>
      <c r="F14" s="40">
        <v>10.4</v>
      </c>
    </row>
    <row r="15" spans="1:6" s="31" customFormat="1" ht="33" customHeight="1">
      <c r="A15" s="36" t="s">
        <v>319</v>
      </c>
      <c r="B15" s="36" t="s">
        <v>315</v>
      </c>
      <c r="C15" s="36" t="s">
        <v>320</v>
      </c>
      <c r="D15" s="39" t="s">
        <v>321</v>
      </c>
      <c r="E15" s="36" t="s">
        <v>319</v>
      </c>
      <c r="F15" s="40">
        <v>2</v>
      </c>
    </row>
    <row r="16" spans="1:6" s="31" customFormat="1" ht="33" customHeight="1">
      <c r="A16" s="36" t="s">
        <v>322</v>
      </c>
      <c r="B16" s="36" t="s">
        <v>315</v>
      </c>
      <c r="C16" s="36" t="s">
        <v>323</v>
      </c>
      <c r="D16" s="39" t="s">
        <v>324</v>
      </c>
      <c r="E16" s="36" t="s">
        <v>325</v>
      </c>
      <c r="F16" s="40">
        <v>17.13</v>
      </c>
    </row>
    <row r="17" spans="1:6" s="31" customFormat="1" ht="33" customHeight="1">
      <c r="A17" s="36" t="s">
        <v>326</v>
      </c>
      <c r="B17" s="36" t="s">
        <v>315</v>
      </c>
      <c r="C17" s="36" t="s">
        <v>327</v>
      </c>
      <c r="D17" s="39" t="s">
        <v>328</v>
      </c>
      <c r="E17" s="36" t="s">
        <v>329</v>
      </c>
      <c r="F17" s="40">
        <v>26.7595</v>
      </c>
    </row>
    <row r="18" spans="1:6" s="31" customFormat="1" ht="33" customHeight="1">
      <c r="A18" s="36" t="s">
        <v>330</v>
      </c>
      <c r="B18" s="36" t="s">
        <v>315</v>
      </c>
      <c r="C18" s="36" t="s">
        <v>331</v>
      </c>
      <c r="D18" s="39" t="s">
        <v>332</v>
      </c>
      <c r="E18" s="36" t="s">
        <v>333</v>
      </c>
      <c r="F18" s="40">
        <v>29.9874</v>
      </c>
    </row>
    <row r="19" spans="1:6" s="31" customFormat="1" ht="33" customHeight="1">
      <c r="A19" s="36" t="s">
        <v>334</v>
      </c>
      <c r="B19" s="36" t="s">
        <v>315</v>
      </c>
      <c r="C19" s="36" t="s">
        <v>335</v>
      </c>
      <c r="D19" s="39" t="s">
        <v>336</v>
      </c>
      <c r="E19" s="36" t="s">
        <v>337</v>
      </c>
      <c r="F19" s="40">
        <v>108.36</v>
      </c>
    </row>
    <row r="20" spans="1:6" s="31" customFormat="1" ht="33" customHeight="1">
      <c r="A20" s="36" t="s">
        <v>297</v>
      </c>
      <c r="B20" s="36" t="s">
        <v>315</v>
      </c>
      <c r="C20" s="36" t="s">
        <v>335</v>
      </c>
      <c r="D20" s="39" t="s">
        <v>338</v>
      </c>
      <c r="E20" s="36" t="s">
        <v>339</v>
      </c>
      <c r="F20" s="40">
        <v>76.202932</v>
      </c>
    </row>
    <row r="21" spans="1:6" s="31" customFormat="1" ht="33" customHeight="1">
      <c r="A21" s="36" t="s">
        <v>340</v>
      </c>
      <c r="B21" s="36" t="s">
        <v>315</v>
      </c>
      <c r="C21" s="36" t="s">
        <v>341</v>
      </c>
      <c r="D21" s="39" t="s">
        <v>342</v>
      </c>
      <c r="E21" s="36" t="s">
        <v>343</v>
      </c>
      <c r="F21" s="40">
        <v>121.97903</v>
      </c>
    </row>
    <row r="22" spans="1:6" s="31" customFormat="1" ht="33" customHeight="1">
      <c r="A22" s="36" t="s">
        <v>303</v>
      </c>
      <c r="B22" s="36" t="s">
        <v>315</v>
      </c>
      <c r="C22" s="36" t="s">
        <v>344</v>
      </c>
      <c r="D22" s="39" t="s">
        <v>345</v>
      </c>
      <c r="E22" s="36" t="s">
        <v>346</v>
      </c>
      <c r="F22" s="40">
        <v>4.7174</v>
      </c>
    </row>
    <row r="23" spans="1:6" s="31" customFormat="1" ht="33" customHeight="1">
      <c r="A23" s="36" t="s">
        <v>347</v>
      </c>
      <c r="B23" s="36" t="s">
        <v>315</v>
      </c>
      <c r="C23" s="36" t="s">
        <v>348</v>
      </c>
      <c r="D23" s="39" t="s">
        <v>349</v>
      </c>
      <c r="E23" s="36" t="s">
        <v>350</v>
      </c>
      <c r="F23" s="40">
        <v>20.52</v>
      </c>
    </row>
    <row r="24" spans="1:6" s="31" customFormat="1" ht="33" customHeight="1">
      <c r="A24" s="36" t="s">
        <v>351</v>
      </c>
      <c r="B24" s="36" t="s">
        <v>315</v>
      </c>
      <c r="C24" s="36" t="s">
        <v>352</v>
      </c>
      <c r="D24" s="39" t="s">
        <v>353</v>
      </c>
      <c r="E24" s="36" t="s">
        <v>354</v>
      </c>
      <c r="F24" s="40">
        <v>55.02</v>
      </c>
    </row>
    <row r="25" spans="1:6" s="31" customFormat="1" ht="33" customHeight="1">
      <c r="A25" s="41" t="s">
        <v>256</v>
      </c>
      <c r="B25" s="42"/>
      <c r="C25" s="42"/>
      <c r="D25" s="42"/>
      <c r="E25" s="42"/>
      <c r="F25" s="43">
        <f>SUM(F6:F24)</f>
        <v>3043.7575620000007</v>
      </c>
    </row>
    <row r="26" spans="1:6" ht="13.5">
      <c r="A26" s="44" t="s">
        <v>41</v>
      </c>
      <c r="B26" s="44" t="s">
        <v>41</v>
      </c>
      <c r="C26" s="44" t="s">
        <v>41</v>
      </c>
      <c r="D26" s="44" t="s">
        <v>41</v>
      </c>
      <c r="E26" s="44" t="s">
        <v>41</v>
      </c>
      <c r="F26" s="45"/>
    </row>
    <row r="27" spans="1:6" ht="13.5">
      <c r="A27" s="46"/>
      <c r="B27" s="46"/>
      <c r="C27" s="46"/>
      <c r="D27" s="46"/>
      <c r="E27" s="46"/>
      <c r="F27" s="46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4" sqref="A4:B6"/>
    </sheetView>
  </sheetViews>
  <sheetFormatPr defaultColWidth="10.00390625" defaultRowHeight="15"/>
  <cols>
    <col min="1" max="1" width="14.8515625" style="18" customWidth="1"/>
    <col min="2" max="2" width="14.421875" style="18" customWidth="1"/>
    <col min="3" max="4" width="13.7109375" style="18" customWidth="1"/>
    <col min="5" max="6" width="16.421875" style="18" customWidth="1"/>
    <col min="7" max="7" width="13.28125" style="18" customWidth="1"/>
    <col min="8" max="8" width="12.7109375" style="18" customWidth="1"/>
    <col min="9" max="9" width="16.421875" style="18" customWidth="1"/>
    <col min="10" max="11" width="7.140625" style="18" customWidth="1"/>
    <col min="12" max="16384" width="10.00390625" style="18" customWidth="1"/>
  </cols>
  <sheetData>
    <row r="1" spans="1:10" s="18" customFormat="1" ht="15.75" customHeight="1">
      <c r="A1" s="2" t="s">
        <v>355</v>
      </c>
      <c r="B1" s="21"/>
      <c r="C1" s="3"/>
      <c r="D1" s="3"/>
      <c r="E1" s="3"/>
      <c r="F1" s="3"/>
      <c r="G1" s="3"/>
      <c r="H1" s="3"/>
      <c r="I1" s="3"/>
      <c r="J1" s="12"/>
    </row>
    <row r="2" spans="1:10" s="18" customFormat="1" ht="22.5" customHeight="1">
      <c r="A2" s="22" t="s">
        <v>356</v>
      </c>
      <c r="B2" s="22"/>
      <c r="C2" s="22"/>
      <c r="D2" s="22"/>
      <c r="E2" s="22"/>
      <c r="F2" s="22"/>
      <c r="G2" s="22"/>
      <c r="H2" s="22"/>
      <c r="I2" s="22"/>
      <c r="J2" s="12"/>
    </row>
    <row r="3" spans="1:9" s="19" customFormat="1" ht="22.5" customHeight="1">
      <c r="A3" s="23" t="s">
        <v>2</v>
      </c>
      <c r="B3" s="23"/>
      <c r="C3" s="23"/>
      <c r="I3" s="28" t="s">
        <v>248</v>
      </c>
    </row>
    <row r="4" spans="1:10" s="20" customFormat="1" ht="19.5" customHeight="1">
      <c r="A4" s="24" t="s">
        <v>357</v>
      </c>
      <c r="B4" s="24"/>
      <c r="C4" s="24" t="s">
        <v>358</v>
      </c>
      <c r="D4" s="24" t="s">
        <v>148</v>
      </c>
      <c r="E4" s="24"/>
      <c r="F4" s="24"/>
      <c r="G4" s="24" t="s">
        <v>359</v>
      </c>
      <c r="H4" s="24"/>
      <c r="I4" s="24"/>
      <c r="J4" s="29"/>
    </row>
    <row r="5" spans="1:10" s="20" customFormat="1" ht="19.5" customHeight="1">
      <c r="A5" s="24"/>
      <c r="B5" s="24"/>
      <c r="C5" s="24"/>
      <c r="D5" s="24" t="s">
        <v>60</v>
      </c>
      <c r="E5" s="24" t="s">
        <v>143</v>
      </c>
      <c r="F5" s="24" t="s">
        <v>144</v>
      </c>
      <c r="G5" s="24" t="s">
        <v>60</v>
      </c>
      <c r="H5" s="24" t="s">
        <v>143</v>
      </c>
      <c r="I5" s="24" t="s">
        <v>144</v>
      </c>
      <c r="J5" s="30"/>
    </row>
    <row r="6" spans="1:10" s="20" customFormat="1" ht="19.5" customHeight="1">
      <c r="A6" s="24"/>
      <c r="B6" s="24"/>
      <c r="C6" s="25"/>
      <c r="D6" s="25"/>
      <c r="E6" s="25"/>
      <c r="F6" s="25"/>
      <c r="G6" s="25"/>
      <c r="H6" s="25"/>
      <c r="I6" s="25"/>
      <c r="J6" s="30"/>
    </row>
    <row r="7" spans="1:10" s="20" customFormat="1" ht="57" customHeight="1">
      <c r="A7" s="24" t="s">
        <v>360</v>
      </c>
      <c r="B7" s="24" t="s">
        <v>360</v>
      </c>
      <c r="C7" s="26" t="s">
        <v>41</v>
      </c>
      <c r="D7" s="26"/>
      <c r="E7" s="26"/>
      <c r="F7" s="26"/>
      <c r="G7" s="26"/>
      <c r="H7" s="26"/>
      <c r="I7" s="26"/>
      <c r="J7" s="30"/>
    </row>
    <row r="8" spans="1:10" s="20" customFormat="1" ht="57" customHeight="1">
      <c r="A8" s="24"/>
      <c r="B8" s="24" t="s">
        <v>361</v>
      </c>
      <c r="C8" s="26" t="s">
        <v>41</v>
      </c>
      <c r="D8" s="26"/>
      <c r="E8" s="26"/>
      <c r="F8" s="26"/>
      <c r="G8" s="26"/>
      <c r="H8" s="26"/>
      <c r="I8" s="26"/>
      <c r="J8" s="30"/>
    </row>
    <row r="9" spans="1:10" s="20" customFormat="1" ht="24" customHeight="1">
      <c r="A9" s="24"/>
      <c r="B9" s="24" t="s">
        <v>362</v>
      </c>
      <c r="C9" s="24"/>
      <c r="D9" s="24" t="s">
        <v>363</v>
      </c>
      <c r="E9" s="24"/>
      <c r="F9" s="24" t="s">
        <v>364</v>
      </c>
      <c r="G9" s="24" t="s">
        <v>365</v>
      </c>
      <c r="H9" s="24"/>
      <c r="I9" s="24" t="s">
        <v>366</v>
      </c>
      <c r="J9" s="30"/>
    </row>
    <row r="10" spans="1:10" s="20" customFormat="1" ht="24" customHeight="1">
      <c r="A10" s="24"/>
      <c r="B10" s="26" t="s">
        <v>41</v>
      </c>
      <c r="C10" s="26"/>
      <c r="D10" s="26" t="s">
        <v>41</v>
      </c>
      <c r="E10" s="26"/>
      <c r="F10" s="26" t="s">
        <v>41</v>
      </c>
      <c r="G10" s="26" t="s">
        <v>41</v>
      </c>
      <c r="H10" s="26"/>
      <c r="I10" s="26" t="s">
        <v>41</v>
      </c>
      <c r="J10" s="30"/>
    </row>
    <row r="11" spans="1:10" s="20" customFormat="1" ht="16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mergeCells count="15">
    <mergeCell ref="A2:I2"/>
    <mergeCell ref="A3:C3"/>
    <mergeCell ref="D4:F4"/>
    <mergeCell ref="G4:I4"/>
    <mergeCell ref="C7:I7"/>
    <mergeCell ref="C8:I8"/>
    <mergeCell ref="B9:C9"/>
    <mergeCell ref="D9:E9"/>
    <mergeCell ref="G9:H9"/>
    <mergeCell ref="B10:C10"/>
    <mergeCell ref="D10:E10"/>
    <mergeCell ref="G10:H10"/>
    <mergeCell ref="A7:A10"/>
    <mergeCell ref="C4:C5"/>
    <mergeCell ref="A4:B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H7" sqref="H7"/>
    </sheetView>
  </sheetViews>
  <sheetFormatPr defaultColWidth="10.00390625" defaultRowHeight="15"/>
  <cols>
    <col min="1" max="16384" width="7.421875" style="1" customWidth="1"/>
  </cols>
  <sheetData>
    <row r="1" spans="1:18" s="1" customFormat="1" ht="15.75" customHeight="1">
      <c r="A1" s="2" t="s">
        <v>367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12"/>
    </row>
    <row r="2" spans="1:18" s="1" customFormat="1" ht="48" customHeight="1">
      <c r="A2" s="4" t="s">
        <v>368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2"/>
    </row>
    <row r="3" spans="1:18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369</v>
      </c>
      <c r="Q3" s="11"/>
      <c r="R3" s="13"/>
    </row>
    <row r="4" spans="1:18" s="1" customFormat="1" ht="39" customHeight="1">
      <c r="A4" s="6" t="s">
        <v>370</v>
      </c>
      <c r="B4" s="6" t="s">
        <v>371</v>
      </c>
      <c r="C4" s="6" t="s">
        <v>372</v>
      </c>
      <c r="D4" s="6" t="s">
        <v>373</v>
      </c>
      <c r="E4" s="6" t="s">
        <v>374</v>
      </c>
      <c r="F4" s="6" t="s">
        <v>375</v>
      </c>
      <c r="G4" s="6" t="s">
        <v>376</v>
      </c>
      <c r="H4" s="6"/>
      <c r="I4" s="6" t="s">
        <v>377</v>
      </c>
      <c r="J4" s="6" t="s">
        <v>378</v>
      </c>
      <c r="K4" s="6" t="s">
        <v>379</v>
      </c>
      <c r="L4" s="6" t="s">
        <v>380</v>
      </c>
      <c r="M4" s="6" t="s">
        <v>381</v>
      </c>
      <c r="N4" s="6" t="s">
        <v>382</v>
      </c>
      <c r="O4" s="6" t="s">
        <v>383</v>
      </c>
      <c r="P4" s="6" t="s">
        <v>384</v>
      </c>
      <c r="Q4" s="6" t="s">
        <v>385</v>
      </c>
      <c r="R4" s="14"/>
    </row>
    <row r="5" spans="1:18" s="1" customFormat="1" ht="39" customHeight="1">
      <c r="A5" s="6"/>
      <c r="B5" s="6"/>
      <c r="C5" s="6"/>
      <c r="D5" s="6"/>
      <c r="E5" s="6"/>
      <c r="F5" s="6"/>
      <c r="G5" s="6" t="s">
        <v>386</v>
      </c>
      <c r="H5" s="6" t="s">
        <v>359</v>
      </c>
      <c r="I5" s="6"/>
      <c r="J5" s="6"/>
      <c r="K5" s="6"/>
      <c r="L5" s="6"/>
      <c r="M5" s="6"/>
      <c r="N5" s="6"/>
      <c r="O5" s="6"/>
      <c r="P5" s="6"/>
      <c r="Q5" s="6"/>
      <c r="R5" s="15"/>
    </row>
    <row r="6" spans="1:18" s="1" customFormat="1" ht="30" customHeight="1">
      <c r="A6" s="7"/>
      <c r="B6" s="7"/>
      <c r="C6" s="7"/>
      <c r="D6" s="7"/>
      <c r="E6" s="7"/>
      <c r="F6" s="8"/>
      <c r="G6" s="8"/>
      <c r="H6" s="8"/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/>
      <c r="O6" s="7"/>
      <c r="P6" s="7"/>
      <c r="Q6" s="7"/>
      <c r="R6" s="16"/>
    </row>
    <row r="7" spans="1:18" s="1" customFormat="1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7"/>
    </row>
    <row r="8" spans="1:17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19">
    <mergeCell ref="A2:Q2"/>
    <mergeCell ref="A3:B3"/>
    <mergeCell ref="P3:Q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E9" sqref="E9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37.5" customHeight="1">
      <c r="A2" s="172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9.5" customHeight="1">
      <c r="A3" s="159" t="s">
        <v>2</v>
      </c>
      <c r="B3" s="159"/>
      <c r="C3" s="159"/>
      <c r="D3" s="159"/>
      <c r="E3" s="84"/>
      <c r="F3" s="173"/>
      <c r="G3" s="173"/>
      <c r="H3" s="84"/>
      <c r="I3" s="84"/>
      <c r="J3" s="84"/>
      <c r="K3" s="84" t="s">
        <v>3</v>
      </c>
    </row>
    <row r="4" spans="1:11" ht="19.5" customHeight="1">
      <c r="A4" s="174" t="s">
        <v>40</v>
      </c>
      <c r="B4" s="175" t="s">
        <v>41</v>
      </c>
      <c r="C4" s="175" t="s">
        <v>41</v>
      </c>
      <c r="D4" s="175" t="s">
        <v>41</v>
      </c>
      <c r="E4" s="176" t="s">
        <v>36</v>
      </c>
      <c r="F4" s="176" t="s">
        <v>42</v>
      </c>
      <c r="G4" s="176" t="s">
        <v>43</v>
      </c>
      <c r="H4" s="176" t="s">
        <v>44</v>
      </c>
      <c r="I4" s="176" t="s">
        <v>45</v>
      </c>
      <c r="J4" s="176" t="s">
        <v>46</v>
      </c>
      <c r="K4" s="182" t="s">
        <v>47</v>
      </c>
    </row>
    <row r="5" spans="1:11" ht="19.5" customHeight="1">
      <c r="A5" s="177" t="s">
        <v>48</v>
      </c>
      <c r="B5" s="178" t="s">
        <v>41</v>
      </c>
      <c r="C5" s="178" t="s">
        <v>41</v>
      </c>
      <c r="D5" s="179" t="s">
        <v>49</v>
      </c>
      <c r="E5" s="178" t="s">
        <v>41</v>
      </c>
      <c r="F5" s="178" t="s">
        <v>41</v>
      </c>
      <c r="G5" s="178" t="s">
        <v>41</v>
      </c>
      <c r="H5" s="178" t="s">
        <v>41</v>
      </c>
      <c r="I5" s="178" t="s">
        <v>41</v>
      </c>
      <c r="J5" s="178" t="s">
        <v>41</v>
      </c>
      <c r="K5" s="183"/>
    </row>
    <row r="6" spans="1:11" ht="19.5" customHeight="1">
      <c r="A6" s="177" t="s">
        <v>41</v>
      </c>
      <c r="B6" s="178" t="s">
        <v>41</v>
      </c>
      <c r="C6" s="178" t="s">
        <v>41</v>
      </c>
      <c r="D6" s="179" t="s">
        <v>41</v>
      </c>
      <c r="E6" s="178" t="s">
        <v>41</v>
      </c>
      <c r="F6" s="178" t="s">
        <v>41</v>
      </c>
      <c r="G6" s="178" t="s">
        <v>41</v>
      </c>
      <c r="H6" s="178" t="s">
        <v>41</v>
      </c>
      <c r="I6" s="178" t="s">
        <v>41</v>
      </c>
      <c r="J6" s="178" t="s">
        <v>41</v>
      </c>
      <c r="K6" s="183"/>
    </row>
    <row r="7" spans="1:11" ht="19.5" customHeight="1">
      <c r="A7" s="177" t="s">
        <v>41</v>
      </c>
      <c r="B7" s="178" t="s">
        <v>41</v>
      </c>
      <c r="C7" s="178" t="s">
        <v>41</v>
      </c>
      <c r="D7" s="179" t="s">
        <v>41</v>
      </c>
      <c r="E7" s="178" t="s">
        <v>41</v>
      </c>
      <c r="F7" s="178" t="s">
        <v>41</v>
      </c>
      <c r="G7" s="178" t="s">
        <v>41</v>
      </c>
      <c r="H7" s="178" t="s">
        <v>41</v>
      </c>
      <c r="I7" s="178" t="s">
        <v>41</v>
      </c>
      <c r="J7" s="178" t="s">
        <v>41</v>
      </c>
      <c r="K7" s="184"/>
    </row>
    <row r="8" spans="1:11" ht="19.5" customHeight="1">
      <c r="A8" s="180" t="s">
        <v>50</v>
      </c>
      <c r="B8" s="179" t="s">
        <v>51</v>
      </c>
      <c r="C8" s="179" t="s">
        <v>52</v>
      </c>
      <c r="D8" s="179" t="s">
        <v>53</v>
      </c>
      <c r="E8" s="178" t="s">
        <v>54</v>
      </c>
      <c r="F8" s="178" t="s">
        <v>55</v>
      </c>
      <c r="G8" s="178" t="s">
        <v>56</v>
      </c>
      <c r="H8" s="178" t="s">
        <v>57</v>
      </c>
      <c r="I8" s="178" t="s">
        <v>58</v>
      </c>
      <c r="J8" s="178" t="s">
        <v>59</v>
      </c>
      <c r="K8" s="185">
        <v>7</v>
      </c>
    </row>
    <row r="9" spans="1:11" ht="19.5" customHeight="1">
      <c r="A9" s="180" t="s">
        <v>41</v>
      </c>
      <c r="B9" s="179" t="s">
        <v>41</v>
      </c>
      <c r="C9" s="179" t="s">
        <v>41</v>
      </c>
      <c r="D9" s="179" t="s">
        <v>60</v>
      </c>
      <c r="E9" s="181">
        <v>17548</v>
      </c>
      <c r="F9" s="181">
        <v>17548</v>
      </c>
      <c r="G9" s="168" t="s">
        <v>41</v>
      </c>
      <c r="H9" s="168" t="s">
        <v>41</v>
      </c>
      <c r="I9" s="168" t="s">
        <v>41</v>
      </c>
      <c r="J9" s="168" t="s">
        <v>41</v>
      </c>
      <c r="K9" s="186"/>
    </row>
    <row r="10" spans="1:11" ht="25.5" customHeight="1">
      <c r="A10" s="165">
        <v>201</v>
      </c>
      <c r="B10" s="166"/>
      <c r="C10" s="167"/>
      <c r="D10" s="148" t="s">
        <v>61</v>
      </c>
      <c r="E10" s="148">
        <f>SUM(E11:E19)</f>
        <v>6908</v>
      </c>
      <c r="F10" s="148">
        <f>SUM(F11:F19)</f>
        <v>6908</v>
      </c>
      <c r="G10" s="168" t="s">
        <v>41</v>
      </c>
      <c r="H10" s="168" t="s">
        <v>41</v>
      </c>
      <c r="I10" s="168" t="s">
        <v>41</v>
      </c>
      <c r="J10" s="168" t="s">
        <v>41</v>
      </c>
      <c r="K10" s="186"/>
    </row>
    <row r="11" spans="1:11" ht="25.5" customHeight="1">
      <c r="A11" s="139">
        <v>2010104</v>
      </c>
      <c r="B11" s="140"/>
      <c r="C11" s="141"/>
      <c r="D11" s="112" t="s">
        <v>62</v>
      </c>
      <c r="E11" s="112">
        <v>20</v>
      </c>
      <c r="F11" s="112">
        <v>20</v>
      </c>
      <c r="G11" s="169" t="s">
        <v>41</v>
      </c>
      <c r="H11" s="169" t="s">
        <v>41</v>
      </c>
      <c r="I11" s="169" t="s">
        <v>41</v>
      </c>
      <c r="J11" s="169" t="s">
        <v>41</v>
      </c>
      <c r="K11" s="187"/>
    </row>
    <row r="12" spans="1:11" ht="25.5" customHeight="1">
      <c r="A12" s="142">
        <v>2010107</v>
      </c>
      <c r="B12" s="143"/>
      <c r="C12" s="143"/>
      <c r="D12" s="112" t="s">
        <v>63</v>
      </c>
      <c r="E12" s="112">
        <v>40</v>
      </c>
      <c r="F12" s="112">
        <v>40</v>
      </c>
      <c r="G12" s="169" t="s">
        <v>41</v>
      </c>
      <c r="H12" s="169" t="s">
        <v>41</v>
      </c>
      <c r="I12" s="169" t="s">
        <v>41</v>
      </c>
      <c r="J12" s="169" t="s">
        <v>41</v>
      </c>
      <c r="K12" s="187"/>
    </row>
    <row r="13" spans="1:11" ht="25.5" customHeight="1">
      <c r="A13" s="142">
        <v>2010301</v>
      </c>
      <c r="B13" s="143"/>
      <c r="C13" s="143"/>
      <c r="D13" s="112" t="s">
        <v>64</v>
      </c>
      <c r="E13" s="112">
        <v>5856</v>
      </c>
      <c r="F13" s="112">
        <v>5856</v>
      </c>
      <c r="G13" s="169" t="s">
        <v>41</v>
      </c>
      <c r="H13" s="169" t="s">
        <v>41</v>
      </c>
      <c r="I13" s="169" t="s">
        <v>41</v>
      </c>
      <c r="J13" s="169" t="s">
        <v>41</v>
      </c>
      <c r="K13" s="187"/>
    </row>
    <row r="14" spans="1:11" ht="25.5" customHeight="1">
      <c r="A14" s="142">
        <v>2010399</v>
      </c>
      <c r="B14" s="143"/>
      <c r="C14" s="143"/>
      <c r="D14" s="112" t="s">
        <v>65</v>
      </c>
      <c r="E14" s="112">
        <v>860</v>
      </c>
      <c r="F14" s="112">
        <v>860</v>
      </c>
      <c r="G14" s="169" t="s">
        <v>41</v>
      </c>
      <c r="H14" s="169" t="s">
        <v>41</v>
      </c>
      <c r="I14" s="169" t="s">
        <v>41</v>
      </c>
      <c r="J14" s="169" t="s">
        <v>41</v>
      </c>
      <c r="K14" s="187"/>
    </row>
    <row r="15" spans="1:11" ht="25.5" customHeight="1">
      <c r="A15" s="142">
        <v>2010804</v>
      </c>
      <c r="B15" s="143"/>
      <c r="C15" s="143"/>
      <c r="D15" s="112" t="s">
        <v>66</v>
      </c>
      <c r="E15" s="112">
        <v>30</v>
      </c>
      <c r="F15" s="112">
        <v>30</v>
      </c>
      <c r="G15" s="169" t="s">
        <v>41</v>
      </c>
      <c r="H15" s="169" t="s">
        <v>41</v>
      </c>
      <c r="I15" s="169" t="s">
        <v>41</v>
      </c>
      <c r="J15" s="169" t="s">
        <v>41</v>
      </c>
      <c r="K15" s="187"/>
    </row>
    <row r="16" spans="1:11" ht="25.5" customHeight="1">
      <c r="A16" s="142">
        <v>2011199</v>
      </c>
      <c r="B16" s="143"/>
      <c r="C16" s="143"/>
      <c r="D16" s="112" t="s">
        <v>67</v>
      </c>
      <c r="E16" s="112">
        <v>20</v>
      </c>
      <c r="F16" s="112">
        <v>20</v>
      </c>
      <c r="G16" s="169" t="s">
        <v>41</v>
      </c>
      <c r="H16" s="169" t="s">
        <v>41</v>
      </c>
      <c r="I16" s="169" t="s">
        <v>41</v>
      </c>
      <c r="J16" s="169" t="s">
        <v>41</v>
      </c>
      <c r="K16" s="187"/>
    </row>
    <row r="17" spans="1:11" ht="25.5" customHeight="1">
      <c r="A17" s="142">
        <v>2012999</v>
      </c>
      <c r="B17" s="143"/>
      <c r="C17" s="143"/>
      <c r="D17" s="112" t="s">
        <v>68</v>
      </c>
      <c r="E17" s="112">
        <v>10</v>
      </c>
      <c r="F17" s="112">
        <v>10</v>
      </c>
      <c r="G17" s="169" t="s">
        <v>41</v>
      </c>
      <c r="H17" s="169" t="s">
        <v>41</v>
      </c>
      <c r="I17" s="169" t="s">
        <v>41</v>
      </c>
      <c r="J17" s="169" t="s">
        <v>41</v>
      </c>
      <c r="K17" s="187"/>
    </row>
    <row r="18" spans="1:11" ht="25.5" customHeight="1">
      <c r="A18" s="142">
        <v>2013299</v>
      </c>
      <c r="B18" s="143"/>
      <c r="C18" s="143"/>
      <c r="D18" s="112" t="s">
        <v>69</v>
      </c>
      <c r="E18" s="112">
        <v>52</v>
      </c>
      <c r="F18" s="112">
        <v>52</v>
      </c>
      <c r="G18" s="169" t="s">
        <v>41</v>
      </c>
      <c r="H18" s="169" t="s">
        <v>41</v>
      </c>
      <c r="I18" s="169" t="s">
        <v>41</v>
      </c>
      <c r="J18" s="169" t="s">
        <v>41</v>
      </c>
      <c r="K18" s="187"/>
    </row>
    <row r="19" spans="1:11" ht="25.5" customHeight="1">
      <c r="A19" s="144">
        <v>2013399</v>
      </c>
      <c r="B19" s="145"/>
      <c r="C19" s="145"/>
      <c r="D19" s="112" t="s">
        <v>70</v>
      </c>
      <c r="E19" s="112">
        <v>20</v>
      </c>
      <c r="F19" s="112">
        <v>20</v>
      </c>
      <c r="G19" s="170" t="s">
        <v>41</v>
      </c>
      <c r="H19" s="170" t="s">
        <v>41</v>
      </c>
      <c r="I19" s="170" t="s">
        <v>41</v>
      </c>
      <c r="J19" s="170" t="s">
        <v>41</v>
      </c>
      <c r="K19" s="188"/>
    </row>
    <row r="20" spans="1:11" ht="25.5" customHeight="1">
      <c r="A20" s="146">
        <v>204</v>
      </c>
      <c r="B20" s="146"/>
      <c r="C20" s="146"/>
      <c r="D20" s="148" t="s">
        <v>71</v>
      </c>
      <c r="E20" s="148">
        <f>SUM(E21:E26)</f>
        <v>5434</v>
      </c>
      <c r="F20" s="148">
        <f>SUM(F21:F26)</f>
        <v>5434</v>
      </c>
      <c r="G20" s="171"/>
      <c r="H20" s="171"/>
      <c r="I20" s="171"/>
      <c r="J20" s="171"/>
      <c r="K20" s="171"/>
    </row>
    <row r="21" spans="1:11" ht="25.5" customHeight="1">
      <c r="A21" s="146">
        <v>2040204</v>
      </c>
      <c r="B21" s="146"/>
      <c r="C21" s="146"/>
      <c r="D21" s="112" t="s">
        <v>72</v>
      </c>
      <c r="E21" s="112">
        <v>1240</v>
      </c>
      <c r="F21" s="112">
        <v>1240</v>
      </c>
      <c r="G21" s="171"/>
      <c r="H21" s="171"/>
      <c r="I21" s="171"/>
      <c r="J21" s="171"/>
      <c r="K21" s="171"/>
    </row>
    <row r="22" spans="1:11" ht="25.5" customHeight="1">
      <c r="A22" s="146">
        <v>2040299</v>
      </c>
      <c r="B22" s="146"/>
      <c r="C22" s="146"/>
      <c r="D22" s="112" t="s">
        <v>73</v>
      </c>
      <c r="E22" s="112">
        <v>1308</v>
      </c>
      <c r="F22" s="112">
        <v>1308</v>
      </c>
      <c r="G22" s="171"/>
      <c r="H22" s="171"/>
      <c r="I22" s="171"/>
      <c r="J22" s="171"/>
      <c r="K22" s="171"/>
    </row>
    <row r="23" spans="1:11" ht="25.5" customHeight="1">
      <c r="A23" s="146">
        <v>2040399</v>
      </c>
      <c r="B23" s="146"/>
      <c r="C23" s="146"/>
      <c r="D23" s="112" t="s">
        <v>74</v>
      </c>
      <c r="E23" s="112">
        <v>44</v>
      </c>
      <c r="F23" s="112">
        <v>44</v>
      </c>
      <c r="G23" s="171"/>
      <c r="H23" s="171"/>
      <c r="I23" s="171"/>
      <c r="J23" s="171"/>
      <c r="K23" s="171"/>
    </row>
    <row r="24" spans="1:11" ht="25.5" customHeight="1">
      <c r="A24" s="146" t="s">
        <v>75</v>
      </c>
      <c r="B24" s="146"/>
      <c r="C24" s="146"/>
      <c r="D24" s="24" t="s">
        <v>76</v>
      </c>
      <c r="E24" s="112">
        <v>5</v>
      </c>
      <c r="F24" s="112">
        <v>5</v>
      </c>
      <c r="G24" s="171"/>
      <c r="H24" s="171"/>
      <c r="I24" s="171"/>
      <c r="J24" s="171"/>
      <c r="K24" s="171"/>
    </row>
    <row r="25" spans="1:11" ht="25.5" customHeight="1">
      <c r="A25" s="146">
        <v>2040612</v>
      </c>
      <c r="B25" s="146"/>
      <c r="C25" s="146"/>
      <c r="D25" s="112" t="s">
        <v>77</v>
      </c>
      <c r="E25" s="112">
        <v>38</v>
      </c>
      <c r="F25" s="112">
        <v>38</v>
      </c>
      <c r="G25" s="171"/>
      <c r="H25" s="171"/>
      <c r="I25" s="171"/>
      <c r="J25" s="171"/>
      <c r="K25" s="171"/>
    </row>
    <row r="26" spans="1:11" ht="25.5" customHeight="1">
      <c r="A26" s="146">
        <v>2049901</v>
      </c>
      <c r="B26" s="146"/>
      <c r="C26" s="146"/>
      <c r="D26" s="112" t="s">
        <v>78</v>
      </c>
      <c r="E26" s="112">
        <v>2799</v>
      </c>
      <c r="F26" s="112">
        <v>2799</v>
      </c>
      <c r="G26" s="171"/>
      <c r="H26" s="171"/>
      <c r="I26" s="171"/>
      <c r="J26" s="171"/>
      <c r="K26" s="171"/>
    </row>
    <row r="27" spans="1:11" ht="25.5" customHeight="1">
      <c r="A27" s="146">
        <v>205</v>
      </c>
      <c r="B27" s="146"/>
      <c r="C27" s="146"/>
      <c r="D27" s="148" t="s">
        <v>79</v>
      </c>
      <c r="E27" s="148">
        <f>SUM(E28:E29)</f>
        <v>20</v>
      </c>
      <c r="F27" s="148">
        <f>SUM(F28:F29)</f>
        <v>20</v>
      </c>
      <c r="G27" s="171"/>
      <c r="H27" s="171"/>
      <c r="I27" s="171"/>
      <c r="J27" s="171"/>
      <c r="K27" s="171"/>
    </row>
    <row r="28" spans="1:11" ht="25.5" customHeight="1">
      <c r="A28" s="146">
        <v>2050202</v>
      </c>
      <c r="B28" s="146"/>
      <c r="C28" s="146"/>
      <c r="D28" s="112" t="s">
        <v>80</v>
      </c>
      <c r="E28" s="112">
        <v>5</v>
      </c>
      <c r="F28" s="112">
        <v>5</v>
      </c>
      <c r="G28" s="171"/>
      <c r="H28" s="171"/>
      <c r="I28" s="171"/>
      <c r="J28" s="171"/>
      <c r="K28" s="171"/>
    </row>
    <row r="29" spans="1:11" ht="25.5" customHeight="1">
      <c r="A29" s="146">
        <v>2050203</v>
      </c>
      <c r="B29" s="146"/>
      <c r="C29" s="146"/>
      <c r="D29" s="112" t="s">
        <v>81</v>
      </c>
      <c r="E29" s="112">
        <v>15</v>
      </c>
      <c r="F29" s="112">
        <v>15</v>
      </c>
      <c r="G29" s="171"/>
      <c r="H29" s="171"/>
      <c r="I29" s="171"/>
      <c r="J29" s="171"/>
      <c r="K29" s="171"/>
    </row>
    <row r="30" spans="1:11" ht="25.5" customHeight="1">
      <c r="A30" s="146">
        <v>207</v>
      </c>
      <c r="B30" s="146"/>
      <c r="C30" s="146"/>
      <c r="D30" s="148" t="s">
        <v>82</v>
      </c>
      <c r="E30" s="148">
        <f>SUM(E31:E32)</f>
        <v>50</v>
      </c>
      <c r="F30" s="148">
        <f>SUM(F31:F32)</f>
        <v>50</v>
      </c>
      <c r="G30" s="171"/>
      <c r="H30" s="171"/>
      <c r="I30" s="171"/>
      <c r="J30" s="171"/>
      <c r="K30" s="171"/>
    </row>
    <row r="31" spans="1:11" ht="25.5" customHeight="1">
      <c r="A31" s="146">
        <v>2070109</v>
      </c>
      <c r="B31" s="146"/>
      <c r="C31" s="146"/>
      <c r="D31" s="112" t="s">
        <v>83</v>
      </c>
      <c r="E31" s="112">
        <v>20</v>
      </c>
      <c r="F31" s="112">
        <v>20</v>
      </c>
      <c r="G31" s="171"/>
      <c r="H31" s="171"/>
      <c r="I31" s="171"/>
      <c r="J31" s="171"/>
      <c r="K31" s="171"/>
    </row>
    <row r="32" spans="1:11" ht="25.5" customHeight="1">
      <c r="A32" s="146">
        <v>2070308</v>
      </c>
      <c r="B32" s="146"/>
      <c r="C32" s="146"/>
      <c r="D32" s="112" t="s">
        <v>84</v>
      </c>
      <c r="E32" s="112">
        <v>30</v>
      </c>
      <c r="F32" s="112">
        <v>30</v>
      </c>
      <c r="G32" s="171"/>
      <c r="H32" s="171"/>
      <c r="I32" s="171"/>
      <c r="J32" s="171"/>
      <c r="K32" s="171"/>
    </row>
    <row r="33" spans="1:11" ht="25.5" customHeight="1">
      <c r="A33" s="146">
        <v>208</v>
      </c>
      <c r="B33" s="146"/>
      <c r="C33" s="146"/>
      <c r="D33" s="148" t="s">
        <v>85</v>
      </c>
      <c r="E33" s="148">
        <f>SUM(E34:E43)</f>
        <v>381</v>
      </c>
      <c r="F33" s="148">
        <f>SUM(F34:F43)</f>
        <v>381</v>
      </c>
      <c r="G33" s="171"/>
      <c r="H33" s="171"/>
      <c r="I33" s="171"/>
      <c r="J33" s="171"/>
      <c r="K33" s="171"/>
    </row>
    <row r="34" spans="1:11" ht="25.5" customHeight="1">
      <c r="A34" s="146">
        <v>2080199</v>
      </c>
      <c r="B34" s="146"/>
      <c r="C34" s="146"/>
      <c r="D34" s="112" t="s">
        <v>86</v>
      </c>
      <c r="E34" s="112">
        <v>5</v>
      </c>
      <c r="F34" s="112">
        <v>5</v>
      </c>
      <c r="G34" s="171"/>
      <c r="H34" s="171"/>
      <c r="I34" s="171"/>
      <c r="J34" s="171"/>
      <c r="K34" s="171"/>
    </row>
    <row r="35" spans="1:11" ht="25.5" customHeight="1">
      <c r="A35" s="146">
        <v>2080208</v>
      </c>
      <c r="B35" s="146"/>
      <c r="C35" s="146"/>
      <c r="D35" s="112" t="s">
        <v>87</v>
      </c>
      <c r="E35" s="112">
        <v>5</v>
      </c>
      <c r="F35" s="112">
        <v>5</v>
      </c>
      <c r="G35" s="171"/>
      <c r="H35" s="171"/>
      <c r="I35" s="171"/>
      <c r="J35" s="171"/>
      <c r="K35" s="171"/>
    </row>
    <row r="36" spans="1:11" ht="25.5" customHeight="1">
      <c r="A36" s="146">
        <v>2080299</v>
      </c>
      <c r="B36" s="146"/>
      <c r="C36" s="146"/>
      <c r="D36" s="147" t="s">
        <v>88</v>
      </c>
      <c r="E36" s="112">
        <v>45</v>
      </c>
      <c r="F36" s="112">
        <v>45</v>
      </c>
      <c r="G36" s="171"/>
      <c r="H36" s="171"/>
      <c r="I36" s="171"/>
      <c r="J36" s="171"/>
      <c r="K36" s="171"/>
    </row>
    <row r="37" spans="1:11" ht="25.5" customHeight="1">
      <c r="A37" s="146">
        <v>2080599</v>
      </c>
      <c r="B37" s="146"/>
      <c r="C37" s="146"/>
      <c r="D37" s="112" t="s">
        <v>89</v>
      </c>
      <c r="E37" s="112">
        <v>35</v>
      </c>
      <c r="F37" s="112">
        <v>35</v>
      </c>
      <c r="G37" s="171"/>
      <c r="H37" s="171"/>
      <c r="I37" s="171"/>
      <c r="J37" s="171"/>
      <c r="K37" s="171"/>
    </row>
    <row r="38" spans="1:11" ht="25.5" customHeight="1">
      <c r="A38" s="146">
        <v>2080801</v>
      </c>
      <c r="B38" s="146"/>
      <c r="C38" s="146"/>
      <c r="D38" s="112" t="s">
        <v>90</v>
      </c>
      <c r="E38" s="112">
        <v>40</v>
      </c>
      <c r="F38" s="112">
        <v>40</v>
      </c>
      <c r="G38" s="171"/>
      <c r="H38" s="171"/>
      <c r="I38" s="171"/>
      <c r="J38" s="171"/>
      <c r="K38" s="171"/>
    </row>
    <row r="39" spans="1:11" ht="25.5" customHeight="1">
      <c r="A39" s="146">
        <v>2080805</v>
      </c>
      <c r="B39" s="146"/>
      <c r="C39" s="146"/>
      <c r="D39" s="112" t="s">
        <v>91</v>
      </c>
      <c r="E39" s="112">
        <v>25</v>
      </c>
      <c r="F39" s="112">
        <v>25</v>
      </c>
      <c r="G39" s="171"/>
      <c r="H39" s="171"/>
      <c r="I39" s="171"/>
      <c r="J39" s="171"/>
      <c r="K39" s="171"/>
    </row>
    <row r="40" spans="1:11" ht="25.5" customHeight="1">
      <c r="A40" s="146">
        <v>2081002</v>
      </c>
      <c r="B40" s="146"/>
      <c r="C40" s="146"/>
      <c r="D40" s="112" t="s">
        <v>92</v>
      </c>
      <c r="E40" s="112">
        <v>52</v>
      </c>
      <c r="F40" s="112">
        <v>52</v>
      </c>
      <c r="G40" s="171"/>
      <c r="H40" s="171"/>
      <c r="I40" s="171"/>
      <c r="J40" s="171"/>
      <c r="K40" s="171"/>
    </row>
    <row r="41" spans="1:11" ht="25.5" customHeight="1">
      <c r="A41" s="146">
        <v>2081105</v>
      </c>
      <c r="B41" s="146"/>
      <c r="C41" s="146"/>
      <c r="D41" s="112" t="s">
        <v>93</v>
      </c>
      <c r="E41" s="112">
        <v>28</v>
      </c>
      <c r="F41" s="112">
        <v>28</v>
      </c>
      <c r="G41" s="171"/>
      <c r="H41" s="171"/>
      <c r="I41" s="171"/>
      <c r="J41" s="171"/>
      <c r="K41" s="171"/>
    </row>
    <row r="42" spans="1:11" ht="25.5" customHeight="1">
      <c r="A42" s="146" t="s">
        <v>94</v>
      </c>
      <c r="B42" s="146"/>
      <c r="C42" s="146"/>
      <c r="D42" s="24" t="s">
        <v>95</v>
      </c>
      <c r="E42" s="112">
        <v>56</v>
      </c>
      <c r="F42" s="112">
        <v>56</v>
      </c>
      <c r="G42" s="171"/>
      <c r="H42" s="171"/>
      <c r="I42" s="171"/>
      <c r="J42" s="171"/>
      <c r="K42" s="171"/>
    </row>
    <row r="43" spans="1:11" ht="25.5" customHeight="1">
      <c r="A43" s="146">
        <v>210</v>
      </c>
      <c r="B43" s="146"/>
      <c r="C43" s="146"/>
      <c r="D43" s="148" t="s">
        <v>96</v>
      </c>
      <c r="E43" s="148">
        <f>SUM(E44:E45)</f>
        <v>90</v>
      </c>
      <c r="F43" s="148">
        <f>SUM(F44:F45)</f>
        <v>90</v>
      </c>
      <c r="G43" s="171"/>
      <c r="H43" s="171"/>
      <c r="I43" s="171"/>
      <c r="J43" s="171"/>
      <c r="K43" s="171"/>
    </row>
    <row r="44" spans="1:11" ht="25.5" customHeight="1">
      <c r="A44" s="146">
        <v>2100717</v>
      </c>
      <c r="B44" s="146"/>
      <c r="C44" s="146"/>
      <c r="D44" s="112" t="s">
        <v>97</v>
      </c>
      <c r="E44" s="112">
        <v>20</v>
      </c>
      <c r="F44" s="112">
        <v>20</v>
      </c>
      <c r="G44" s="171"/>
      <c r="H44" s="171"/>
      <c r="I44" s="171"/>
      <c r="J44" s="171"/>
      <c r="K44" s="171"/>
    </row>
    <row r="45" spans="1:11" ht="25.5" customHeight="1">
      <c r="A45" s="146">
        <v>2101301</v>
      </c>
      <c r="B45" s="146"/>
      <c r="C45" s="146"/>
      <c r="D45" s="112" t="s">
        <v>98</v>
      </c>
      <c r="E45" s="112">
        <v>70</v>
      </c>
      <c r="F45" s="112">
        <v>70</v>
      </c>
      <c r="G45" s="171"/>
      <c r="H45" s="171"/>
      <c r="I45" s="171"/>
      <c r="J45" s="171"/>
      <c r="K45" s="171"/>
    </row>
    <row r="46" spans="1:11" ht="25.5" customHeight="1">
      <c r="A46" s="146">
        <v>212</v>
      </c>
      <c r="B46" s="146"/>
      <c r="C46" s="146"/>
      <c r="D46" s="148" t="s">
        <v>99</v>
      </c>
      <c r="E46" s="148">
        <f>SUM(E47:E51)</f>
        <v>2856</v>
      </c>
      <c r="F46" s="148">
        <f>SUM(F47:F51)</f>
        <v>2856</v>
      </c>
      <c r="G46" s="171"/>
      <c r="H46" s="171"/>
      <c r="I46" s="171"/>
      <c r="J46" s="171"/>
      <c r="K46" s="171"/>
    </row>
    <row r="47" spans="1:11" ht="25.5" customHeight="1">
      <c r="A47" s="146">
        <v>2120104</v>
      </c>
      <c r="B47" s="146"/>
      <c r="C47" s="146"/>
      <c r="D47" s="112" t="s">
        <v>100</v>
      </c>
      <c r="E47" s="112">
        <v>650</v>
      </c>
      <c r="F47" s="112">
        <v>650</v>
      </c>
      <c r="G47" s="171"/>
      <c r="H47" s="171"/>
      <c r="I47" s="171"/>
      <c r="J47" s="171"/>
      <c r="K47" s="171"/>
    </row>
    <row r="48" spans="1:11" ht="25.5" customHeight="1">
      <c r="A48" s="146">
        <v>2120199</v>
      </c>
      <c r="B48" s="146"/>
      <c r="C48" s="146"/>
      <c r="D48" s="112" t="s">
        <v>101</v>
      </c>
      <c r="E48" s="112">
        <v>116</v>
      </c>
      <c r="F48" s="112">
        <v>116</v>
      </c>
      <c r="G48" s="171"/>
      <c r="H48" s="171"/>
      <c r="I48" s="171"/>
      <c r="J48" s="171"/>
      <c r="K48" s="171"/>
    </row>
    <row r="49" spans="1:11" ht="25.5" customHeight="1">
      <c r="A49" s="146">
        <v>2120201</v>
      </c>
      <c r="B49" s="146"/>
      <c r="C49" s="146"/>
      <c r="D49" s="112" t="s">
        <v>102</v>
      </c>
      <c r="E49" s="112">
        <v>350</v>
      </c>
      <c r="F49" s="112">
        <v>350</v>
      </c>
      <c r="G49" s="171"/>
      <c r="H49" s="171"/>
      <c r="I49" s="171"/>
      <c r="J49" s="171"/>
      <c r="K49" s="171"/>
    </row>
    <row r="50" spans="1:11" ht="25.5" customHeight="1">
      <c r="A50" s="146" t="s">
        <v>103</v>
      </c>
      <c r="B50" s="146"/>
      <c r="C50" s="146"/>
      <c r="D50" s="24" t="s">
        <v>104</v>
      </c>
      <c r="E50" s="112">
        <v>100</v>
      </c>
      <c r="F50" s="112">
        <v>100</v>
      </c>
      <c r="G50" s="171"/>
      <c r="H50" s="171"/>
      <c r="I50" s="171"/>
      <c r="J50" s="171"/>
      <c r="K50" s="171"/>
    </row>
    <row r="51" spans="1:11" ht="25.5" customHeight="1">
      <c r="A51" s="146">
        <v>2120501</v>
      </c>
      <c r="B51" s="146"/>
      <c r="C51" s="146"/>
      <c r="D51" s="112" t="s">
        <v>105</v>
      </c>
      <c r="E51" s="112">
        <v>1640</v>
      </c>
      <c r="F51" s="112">
        <v>1640</v>
      </c>
      <c r="G51" s="171"/>
      <c r="H51" s="171"/>
      <c r="I51" s="171"/>
      <c r="J51" s="171"/>
      <c r="K51" s="171"/>
    </row>
    <row r="52" spans="1:11" ht="25.5" customHeight="1">
      <c r="A52" s="146">
        <v>213</v>
      </c>
      <c r="B52" s="146"/>
      <c r="C52" s="146"/>
      <c r="D52" s="148" t="s">
        <v>106</v>
      </c>
      <c r="E52" s="148">
        <f>SUM(E53:E61)</f>
        <v>1171</v>
      </c>
      <c r="F52" s="148">
        <f>SUM(F53:F61)</f>
        <v>1171</v>
      </c>
      <c r="G52" s="171"/>
      <c r="H52" s="171"/>
      <c r="I52" s="171"/>
      <c r="J52" s="171"/>
      <c r="K52" s="171"/>
    </row>
    <row r="53" spans="1:11" ht="25.5" customHeight="1">
      <c r="A53" s="146">
        <v>2130106</v>
      </c>
      <c r="B53" s="146"/>
      <c r="C53" s="146"/>
      <c r="D53" s="112" t="s">
        <v>107</v>
      </c>
      <c r="E53" s="112">
        <v>5</v>
      </c>
      <c r="F53" s="112">
        <v>5</v>
      </c>
      <c r="G53" s="171"/>
      <c r="H53" s="171"/>
      <c r="I53" s="171"/>
      <c r="J53" s="171"/>
      <c r="K53" s="171"/>
    </row>
    <row r="54" spans="1:11" ht="25.5" customHeight="1">
      <c r="A54" s="146">
        <v>2130108</v>
      </c>
      <c r="B54" s="146"/>
      <c r="C54" s="146"/>
      <c r="D54" s="112" t="s">
        <v>108</v>
      </c>
      <c r="E54" s="112">
        <v>5</v>
      </c>
      <c r="F54" s="112">
        <v>5</v>
      </c>
      <c r="G54" s="171"/>
      <c r="H54" s="171"/>
      <c r="I54" s="171"/>
      <c r="J54" s="171"/>
      <c r="K54" s="171"/>
    </row>
    <row r="55" spans="1:11" ht="25.5" customHeight="1">
      <c r="A55" s="146">
        <v>2130142</v>
      </c>
      <c r="B55" s="146"/>
      <c r="C55" s="146"/>
      <c r="D55" s="112" t="s">
        <v>109</v>
      </c>
      <c r="E55" s="112">
        <v>200</v>
      </c>
      <c r="F55" s="112">
        <v>200</v>
      </c>
      <c r="G55" s="171"/>
      <c r="H55" s="171"/>
      <c r="I55" s="171"/>
      <c r="J55" s="171"/>
      <c r="K55" s="171"/>
    </row>
    <row r="56" spans="1:11" ht="25.5" customHeight="1">
      <c r="A56" s="146">
        <v>2130216</v>
      </c>
      <c r="B56" s="146"/>
      <c r="C56" s="146"/>
      <c r="D56" s="112" t="s">
        <v>110</v>
      </c>
      <c r="E56" s="112">
        <v>22</v>
      </c>
      <c r="F56" s="112">
        <v>22</v>
      </c>
      <c r="G56" s="171"/>
      <c r="H56" s="171"/>
      <c r="I56" s="171"/>
      <c r="J56" s="171"/>
      <c r="K56" s="171"/>
    </row>
    <row r="57" spans="1:11" ht="25.5" customHeight="1">
      <c r="A57" s="146">
        <v>2130314</v>
      </c>
      <c r="B57" s="146"/>
      <c r="C57" s="146"/>
      <c r="D57" s="112" t="s">
        <v>111</v>
      </c>
      <c r="E57" s="112">
        <v>40</v>
      </c>
      <c r="F57" s="112">
        <v>40</v>
      </c>
      <c r="G57" s="171"/>
      <c r="H57" s="171"/>
      <c r="I57" s="171"/>
      <c r="J57" s="171"/>
      <c r="K57" s="171"/>
    </row>
    <row r="58" spans="1:11" ht="25.5" customHeight="1">
      <c r="A58" s="146">
        <v>2130599</v>
      </c>
      <c r="B58" s="146"/>
      <c r="C58" s="146"/>
      <c r="D58" s="24" t="s">
        <v>112</v>
      </c>
      <c r="E58" s="112">
        <v>160</v>
      </c>
      <c r="F58" s="112">
        <v>160</v>
      </c>
      <c r="G58" s="171"/>
      <c r="H58" s="171"/>
      <c r="I58" s="171"/>
      <c r="J58" s="171"/>
      <c r="K58" s="171"/>
    </row>
    <row r="59" spans="1:11" ht="25.5" customHeight="1">
      <c r="A59" s="146">
        <v>2130706</v>
      </c>
      <c r="B59" s="146"/>
      <c r="C59" s="146"/>
      <c r="D59" s="112" t="s">
        <v>113</v>
      </c>
      <c r="E59" s="112">
        <v>150</v>
      </c>
      <c r="F59" s="112">
        <v>150</v>
      </c>
      <c r="G59" s="171"/>
      <c r="H59" s="171"/>
      <c r="I59" s="171"/>
      <c r="J59" s="171"/>
      <c r="K59" s="171"/>
    </row>
    <row r="60" spans="1:11" ht="25.5" customHeight="1">
      <c r="A60" s="146">
        <v>2130707</v>
      </c>
      <c r="B60" s="146"/>
      <c r="C60" s="146"/>
      <c r="D60" s="112" t="s">
        <v>114</v>
      </c>
      <c r="E60" s="112">
        <v>500</v>
      </c>
      <c r="F60" s="112">
        <v>500</v>
      </c>
      <c r="G60" s="171"/>
      <c r="H60" s="171"/>
      <c r="I60" s="171"/>
      <c r="J60" s="171"/>
      <c r="K60" s="171"/>
    </row>
    <row r="61" spans="1:11" ht="25.5" customHeight="1">
      <c r="A61" s="146">
        <v>2139999</v>
      </c>
      <c r="B61" s="146"/>
      <c r="C61" s="146"/>
      <c r="D61" s="112" t="s">
        <v>115</v>
      </c>
      <c r="E61" s="112">
        <v>89</v>
      </c>
      <c r="F61" s="112">
        <v>89</v>
      </c>
      <c r="G61" s="171"/>
      <c r="H61" s="171"/>
      <c r="I61" s="171"/>
      <c r="J61" s="171"/>
      <c r="K61" s="171"/>
    </row>
    <row r="62" spans="1:11" ht="25.5" customHeight="1">
      <c r="A62" s="146">
        <v>214</v>
      </c>
      <c r="B62" s="146"/>
      <c r="C62" s="146"/>
      <c r="D62" s="148" t="s">
        <v>116</v>
      </c>
      <c r="E62" s="148">
        <f>SUM(E63)</f>
        <v>5</v>
      </c>
      <c r="F62" s="148">
        <f>SUM(F63)</f>
        <v>5</v>
      </c>
      <c r="G62" s="171"/>
      <c r="H62" s="171"/>
      <c r="I62" s="171"/>
      <c r="J62" s="171"/>
      <c r="K62" s="171"/>
    </row>
    <row r="63" spans="1:11" ht="25.5" customHeight="1">
      <c r="A63" s="146">
        <v>2140110</v>
      </c>
      <c r="B63" s="146"/>
      <c r="C63" s="146"/>
      <c r="D63" s="112" t="s">
        <v>117</v>
      </c>
      <c r="E63" s="112">
        <v>5</v>
      </c>
      <c r="F63" s="112">
        <v>5</v>
      </c>
      <c r="G63" s="171"/>
      <c r="H63" s="171"/>
      <c r="I63" s="171"/>
      <c r="J63" s="171"/>
      <c r="K63" s="171"/>
    </row>
    <row r="64" spans="1:11" ht="25.5" customHeight="1">
      <c r="A64" s="146">
        <v>221</v>
      </c>
      <c r="B64" s="146"/>
      <c r="C64" s="146"/>
      <c r="D64" s="148" t="s">
        <v>118</v>
      </c>
      <c r="E64" s="148">
        <f>E65</f>
        <v>400</v>
      </c>
      <c r="F64" s="148">
        <f>F65</f>
        <v>400</v>
      </c>
      <c r="G64" s="171"/>
      <c r="H64" s="171"/>
      <c r="I64" s="171"/>
      <c r="J64" s="171"/>
      <c r="K64" s="171"/>
    </row>
    <row r="65" spans="1:11" ht="25.5" customHeight="1">
      <c r="A65" s="146">
        <v>2210201</v>
      </c>
      <c r="B65" s="146"/>
      <c r="C65" s="146"/>
      <c r="D65" s="112" t="s">
        <v>119</v>
      </c>
      <c r="E65" s="112">
        <v>400</v>
      </c>
      <c r="F65" s="112">
        <v>400</v>
      </c>
      <c r="G65" s="171"/>
      <c r="H65" s="171"/>
      <c r="I65" s="171"/>
      <c r="J65" s="171"/>
      <c r="K65" s="171"/>
    </row>
    <row r="66" spans="1:11" ht="25.5" customHeight="1">
      <c r="A66" s="146">
        <v>224</v>
      </c>
      <c r="B66" s="146"/>
      <c r="C66" s="146"/>
      <c r="D66" s="148" t="s">
        <v>120</v>
      </c>
      <c r="E66" s="148">
        <f>E67</f>
        <v>25</v>
      </c>
      <c r="F66" s="148">
        <f>F67</f>
        <v>25</v>
      </c>
      <c r="G66" s="171"/>
      <c r="H66" s="171"/>
      <c r="I66" s="171"/>
      <c r="J66" s="171"/>
      <c r="K66" s="171"/>
    </row>
    <row r="67" spans="1:11" ht="25.5" customHeight="1">
      <c r="A67" s="146">
        <v>2240106</v>
      </c>
      <c r="B67" s="146"/>
      <c r="C67" s="146"/>
      <c r="D67" s="112" t="s">
        <v>121</v>
      </c>
      <c r="E67" s="112">
        <v>25</v>
      </c>
      <c r="F67" s="112">
        <v>25</v>
      </c>
      <c r="G67" s="171"/>
      <c r="H67" s="171"/>
      <c r="I67" s="171"/>
      <c r="J67" s="171"/>
      <c r="K67" s="171"/>
    </row>
    <row r="68" spans="1:11" ht="25.5" customHeight="1">
      <c r="A68" s="146">
        <v>227</v>
      </c>
      <c r="B68" s="146"/>
      <c r="C68" s="146"/>
      <c r="D68" s="148" t="s">
        <v>122</v>
      </c>
      <c r="E68" s="148">
        <v>298</v>
      </c>
      <c r="F68" s="148">
        <v>298</v>
      </c>
      <c r="G68" s="171"/>
      <c r="H68" s="171"/>
      <c r="I68" s="171"/>
      <c r="J68" s="171"/>
      <c r="K68" s="171"/>
    </row>
    <row r="69" spans="1:3" ht="13.5">
      <c r="A69" s="189"/>
      <c r="B69" s="189"/>
      <c r="C69" s="189"/>
    </row>
    <row r="70" spans="1:3" ht="13.5">
      <c r="A70" s="189"/>
      <c r="B70" s="189"/>
      <c r="C70" s="189"/>
    </row>
    <row r="71" spans="1:3" ht="13.5">
      <c r="A71" s="189"/>
      <c r="B71" s="189"/>
      <c r="C71" s="189"/>
    </row>
    <row r="72" spans="1:3" ht="13.5">
      <c r="A72" s="189"/>
      <c r="B72" s="189"/>
      <c r="C72" s="189"/>
    </row>
    <row r="73" spans="1:3" ht="13.5">
      <c r="A73" s="189"/>
      <c r="B73" s="189"/>
      <c r="C73" s="189"/>
    </row>
    <row r="74" spans="1:3" ht="13.5">
      <c r="A74" s="189"/>
      <c r="B74" s="189"/>
      <c r="C74" s="189"/>
    </row>
  </sheetData>
  <sheetProtection/>
  <mergeCells count="81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52">
      <selection activeCell="E67" sqref="E67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7" ht="37.5" customHeight="1">
      <c r="A1" s="157" t="s">
        <v>123</v>
      </c>
      <c r="B1" s="157"/>
      <c r="C1" s="157"/>
      <c r="D1" s="157"/>
      <c r="E1" s="157"/>
      <c r="F1" s="157"/>
      <c r="G1" s="157"/>
    </row>
    <row r="2" spans="1:7" ht="36.75" customHeight="1">
      <c r="A2" s="158" t="s">
        <v>124</v>
      </c>
      <c r="B2" s="158"/>
      <c r="C2" s="158"/>
      <c r="D2" s="158"/>
      <c r="E2" s="158"/>
      <c r="F2" s="158"/>
      <c r="G2" s="158"/>
    </row>
    <row r="3" spans="1:7" ht="19.5" customHeight="1">
      <c r="A3" s="159" t="s">
        <v>2</v>
      </c>
      <c r="B3" s="159"/>
      <c r="C3" s="159"/>
      <c r="D3" s="159"/>
      <c r="E3" s="160"/>
      <c r="F3" s="84"/>
      <c r="G3" s="161" t="s">
        <v>3</v>
      </c>
    </row>
    <row r="4" spans="1:7" ht="19.5" customHeight="1">
      <c r="A4" s="162" t="s">
        <v>40</v>
      </c>
      <c r="B4" s="162" t="s">
        <v>41</v>
      </c>
      <c r="C4" s="162" t="s">
        <v>41</v>
      </c>
      <c r="D4" s="162" t="s">
        <v>41</v>
      </c>
      <c r="E4" s="163" t="s">
        <v>37</v>
      </c>
      <c r="F4" s="163" t="s">
        <v>125</v>
      </c>
      <c r="G4" s="90" t="s">
        <v>126</v>
      </c>
    </row>
    <row r="5" spans="1:7" ht="19.5" customHeight="1">
      <c r="A5" s="163" t="s">
        <v>48</v>
      </c>
      <c r="B5" s="163" t="s">
        <v>41</v>
      </c>
      <c r="C5" s="163" t="s">
        <v>41</v>
      </c>
      <c r="D5" s="162" t="s">
        <v>49</v>
      </c>
      <c r="E5" s="163" t="s">
        <v>41</v>
      </c>
      <c r="F5" s="163" t="s">
        <v>41</v>
      </c>
      <c r="G5" s="90"/>
    </row>
    <row r="6" spans="1:7" ht="19.5" customHeight="1">
      <c r="A6" s="163" t="s">
        <v>41</v>
      </c>
      <c r="B6" s="163" t="s">
        <v>41</v>
      </c>
      <c r="C6" s="163" t="s">
        <v>41</v>
      </c>
      <c r="D6" s="162" t="s">
        <v>41</v>
      </c>
      <c r="E6" s="163" t="s">
        <v>41</v>
      </c>
      <c r="F6" s="163" t="s">
        <v>41</v>
      </c>
      <c r="G6" s="90"/>
    </row>
    <row r="7" spans="1:7" ht="19.5" customHeight="1">
      <c r="A7" s="162" t="s">
        <v>50</v>
      </c>
      <c r="B7" s="162" t="s">
        <v>51</v>
      </c>
      <c r="C7" s="162" t="s">
        <v>52</v>
      </c>
      <c r="D7" s="162" t="s">
        <v>53</v>
      </c>
      <c r="E7" s="163" t="s">
        <v>54</v>
      </c>
      <c r="F7" s="163" t="s">
        <v>55</v>
      </c>
      <c r="G7" s="163" t="s">
        <v>127</v>
      </c>
    </row>
    <row r="8" spans="1:7" ht="19.5" customHeight="1">
      <c r="A8" s="162" t="s">
        <v>41</v>
      </c>
      <c r="B8" s="162" t="s">
        <v>41</v>
      </c>
      <c r="C8" s="162" t="s">
        <v>41</v>
      </c>
      <c r="D8" s="162" t="s">
        <v>60</v>
      </c>
      <c r="E8" s="164">
        <v>17548</v>
      </c>
      <c r="F8" s="164">
        <v>17548</v>
      </c>
      <c r="G8" s="164"/>
    </row>
    <row r="9" spans="1:7" ht="25.5" customHeight="1">
      <c r="A9" s="165">
        <v>201</v>
      </c>
      <c r="B9" s="166"/>
      <c r="C9" s="167"/>
      <c r="D9" s="148" t="s">
        <v>61</v>
      </c>
      <c r="E9" s="148">
        <f>SUM(E10:E18)</f>
        <v>6908</v>
      </c>
      <c r="F9" s="148">
        <f>SUM(F10:F18)</f>
        <v>6908</v>
      </c>
      <c r="G9" s="168" t="s">
        <v>41</v>
      </c>
    </row>
    <row r="10" spans="1:7" ht="25.5" customHeight="1">
      <c r="A10" s="139">
        <v>2010104</v>
      </c>
      <c r="B10" s="140"/>
      <c r="C10" s="141"/>
      <c r="D10" s="112" t="s">
        <v>62</v>
      </c>
      <c r="E10" s="112">
        <v>20</v>
      </c>
      <c r="F10" s="112">
        <v>20</v>
      </c>
      <c r="G10" s="169" t="s">
        <v>41</v>
      </c>
    </row>
    <row r="11" spans="1:7" ht="25.5" customHeight="1">
      <c r="A11" s="142">
        <v>2010107</v>
      </c>
      <c r="B11" s="143"/>
      <c r="C11" s="143"/>
      <c r="D11" s="112" t="s">
        <v>63</v>
      </c>
      <c r="E11" s="112">
        <v>40</v>
      </c>
      <c r="F11" s="112">
        <v>40</v>
      </c>
      <c r="G11" s="169" t="s">
        <v>41</v>
      </c>
    </row>
    <row r="12" spans="1:7" ht="25.5" customHeight="1">
      <c r="A12" s="142">
        <v>2010301</v>
      </c>
      <c r="B12" s="143"/>
      <c r="C12" s="143"/>
      <c r="D12" s="112" t="s">
        <v>64</v>
      </c>
      <c r="E12" s="112">
        <v>5856</v>
      </c>
      <c r="F12" s="112">
        <v>5856</v>
      </c>
      <c r="G12" s="169" t="s">
        <v>41</v>
      </c>
    </row>
    <row r="13" spans="1:7" ht="25.5" customHeight="1">
      <c r="A13" s="142">
        <v>2010399</v>
      </c>
      <c r="B13" s="143"/>
      <c r="C13" s="143"/>
      <c r="D13" s="112" t="s">
        <v>65</v>
      </c>
      <c r="E13" s="112">
        <v>860</v>
      </c>
      <c r="F13" s="112">
        <v>860</v>
      </c>
      <c r="G13" s="169" t="s">
        <v>41</v>
      </c>
    </row>
    <row r="14" spans="1:7" ht="25.5" customHeight="1">
      <c r="A14" s="142">
        <v>2010804</v>
      </c>
      <c r="B14" s="143"/>
      <c r="C14" s="143"/>
      <c r="D14" s="112" t="s">
        <v>66</v>
      </c>
      <c r="E14" s="112">
        <v>30</v>
      </c>
      <c r="F14" s="112">
        <v>30</v>
      </c>
      <c r="G14" s="169" t="s">
        <v>41</v>
      </c>
    </row>
    <row r="15" spans="1:7" ht="25.5" customHeight="1">
      <c r="A15" s="142">
        <v>2011199</v>
      </c>
      <c r="B15" s="143"/>
      <c r="C15" s="143"/>
      <c r="D15" s="112" t="s">
        <v>67</v>
      </c>
      <c r="E15" s="112">
        <v>20</v>
      </c>
      <c r="F15" s="112">
        <v>20</v>
      </c>
      <c r="G15" s="169" t="s">
        <v>41</v>
      </c>
    </row>
    <row r="16" spans="1:7" ht="25.5" customHeight="1">
      <c r="A16" s="142">
        <v>2012999</v>
      </c>
      <c r="B16" s="143"/>
      <c r="C16" s="143"/>
      <c r="D16" s="112" t="s">
        <v>68</v>
      </c>
      <c r="E16" s="112">
        <v>10</v>
      </c>
      <c r="F16" s="112">
        <v>10</v>
      </c>
      <c r="G16" s="169" t="s">
        <v>41</v>
      </c>
    </row>
    <row r="17" spans="1:7" ht="25.5" customHeight="1">
      <c r="A17" s="142">
        <v>2013299</v>
      </c>
      <c r="B17" s="143"/>
      <c r="C17" s="143"/>
      <c r="D17" s="112" t="s">
        <v>69</v>
      </c>
      <c r="E17" s="112">
        <v>52</v>
      </c>
      <c r="F17" s="112">
        <v>52</v>
      </c>
      <c r="G17" s="169" t="s">
        <v>41</v>
      </c>
    </row>
    <row r="18" spans="1:7" ht="25.5" customHeight="1">
      <c r="A18" s="144">
        <v>2013399</v>
      </c>
      <c r="B18" s="145"/>
      <c r="C18" s="145"/>
      <c r="D18" s="112" t="s">
        <v>70</v>
      </c>
      <c r="E18" s="112">
        <v>20</v>
      </c>
      <c r="F18" s="112">
        <v>20</v>
      </c>
      <c r="G18" s="170" t="s">
        <v>41</v>
      </c>
    </row>
    <row r="19" spans="1:7" ht="25.5" customHeight="1">
      <c r="A19" s="146">
        <v>204</v>
      </c>
      <c r="B19" s="146"/>
      <c r="C19" s="146"/>
      <c r="D19" s="148" t="s">
        <v>71</v>
      </c>
      <c r="E19" s="148">
        <f>SUM(E20:E25)</f>
        <v>5434</v>
      </c>
      <c r="F19" s="148">
        <f>SUM(F20:F25)</f>
        <v>5434</v>
      </c>
      <c r="G19" s="171"/>
    </row>
    <row r="20" spans="1:7" ht="25.5" customHeight="1">
      <c r="A20" s="146">
        <v>2040204</v>
      </c>
      <c r="B20" s="146"/>
      <c r="C20" s="146"/>
      <c r="D20" s="112" t="s">
        <v>72</v>
      </c>
      <c r="E20" s="112">
        <v>1240</v>
      </c>
      <c r="F20" s="112">
        <v>1240</v>
      </c>
      <c r="G20" s="171"/>
    </row>
    <row r="21" spans="1:7" ht="25.5" customHeight="1">
      <c r="A21" s="146">
        <v>2040299</v>
      </c>
      <c r="B21" s="146"/>
      <c r="C21" s="146"/>
      <c r="D21" s="112" t="s">
        <v>73</v>
      </c>
      <c r="E21" s="112">
        <v>1308</v>
      </c>
      <c r="F21" s="112">
        <v>1308</v>
      </c>
      <c r="G21" s="171"/>
    </row>
    <row r="22" spans="1:7" ht="25.5" customHeight="1">
      <c r="A22" s="146">
        <v>2040399</v>
      </c>
      <c r="B22" s="146"/>
      <c r="C22" s="146"/>
      <c r="D22" s="112" t="s">
        <v>74</v>
      </c>
      <c r="E22" s="112">
        <v>44</v>
      </c>
      <c r="F22" s="112">
        <v>44</v>
      </c>
      <c r="G22" s="171"/>
    </row>
    <row r="23" spans="1:7" ht="25.5" customHeight="1">
      <c r="A23" s="146" t="s">
        <v>75</v>
      </c>
      <c r="B23" s="146"/>
      <c r="C23" s="146"/>
      <c r="D23" s="24" t="s">
        <v>76</v>
      </c>
      <c r="E23" s="112">
        <v>5</v>
      </c>
      <c r="F23" s="112">
        <v>5</v>
      </c>
      <c r="G23" s="171"/>
    </row>
    <row r="24" spans="1:7" ht="25.5" customHeight="1">
      <c r="A24" s="146">
        <v>2040612</v>
      </c>
      <c r="B24" s="146"/>
      <c r="C24" s="146"/>
      <c r="D24" s="112" t="s">
        <v>77</v>
      </c>
      <c r="E24" s="112">
        <v>38</v>
      </c>
      <c r="F24" s="112">
        <v>38</v>
      </c>
      <c r="G24" s="171"/>
    </row>
    <row r="25" spans="1:7" ht="25.5" customHeight="1">
      <c r="A25" s="146">
        <v>2049901</v>
      </c>
      <c r="B25" s="146"/>
      <c r="C25" s="146"/>
      <c r="D25" s="112" t="s">
        <v>78</v>
      </c>
      <c r="E25" s="112">
        <v>2799</v>
      </c>
      <c r="F25" s="112">
        <v>2799</v>
      </c>
      <c r="G25" s="171"/>
    </row>
    <row r="26" spans="1:7" ht="25.5" customHeight="1">
      <c r="A26" s="146">
        <v>205</v>
      </c>
      <c r="B26" s="146"/>
      <c r="C26" s="146"/>
      <c r="D26" s="148" t="s">
        <v>79</v>
      </c>
      <c r="E26" s="148">
        <f>SUM(E27:E28)</f>
        <v>20</v>
      </c>
      <c r="F26" s="148">
        <f>SUM(F27:F28)</f>
        <v>20</v>
      </c>
      <c r="G26" s="171"/>
    </row>
    <row r="27" spans="1:7" ht="25.5" customHeight="1">
      <c r="A27" s="146">
        <v>2050202</v>
      </c>
      <c r="B27" s="146"/>
      <c r="C27" s="146"/>
      <c r="D27" s="112" t="s">
        <v>80</v>
      </c>
      <c r="E27" s="112">
        <v>5</v>
      </c>
      <c r="F27" s="112">
        <v>5</v>
      </c>
      <c r="G27" s="171"/>
    </row>
    <row r="28" spans="1:7" ht="25.5" customHeight="1">
      <c r="A28" s="146">
        <v>2050203</v>
      </c>
      <c r="B28" s="146"/>
      <c r="C28" s="146"/>
      <c r="D28" s="112" t="s">
        <v>81</v>
      </c>
      <c r="E28" s="112">
        <v>15</v>
      </c>
      <c r="F28" s="112">
        <v>15</v>
      </c>
      <c r="G28" s="171"/>
    </row>
    <row r="29" spans="1:7" ht="25.5" customHeight="1">
      <c r="A29" s="146">
        <v>207</v>
      </c>
      <c r="B29" s="146"/>
      <c r="C29" s="146"/>
      <c r="D29" s="148" t="s">
        <v>82</v>
      </c>
      <c r="E29" s="148">
        <f>SUM(E30:E31)</f>
        <v>50</v>
      </c>
      <c r="F29" s="148">
        <f>SUM(F30:F31)</f>
        <v>50</v>
      </c>
      <c r="G29" s="171"/>
    </row>
    <row r="30" spans="1:7" ht="25.5" customHeight="1">
      <c r="A30" s="146">
        <v>2070109</v>
      </c>
      <c r="B30" s="146"/>
      <c r="C30" s="146"/>
      <c r="D30" s="112" t="s">
        <v>83</v>
      </c>
      <c r="E30" s="112">
        <v>20</v>
      </c>
      <c r="F30" s="112">
        <v>20</v>
      </c>
      <c r="G30" s="171"/>
    </row>
    <row r="31" spans="1:7" ht="25.5" customHeight="1">
      <c r="A31" s="146">
        <v>2070308</v>
      </c>
      <c r="B31" s="146"/>
      <c r="C31" s="146"/>
      <c r="D31" s="112" t="s">
        <v>84</v>
      </c>
      <c r="E31" s="112">
        <v>30</v>
      </c>
      <c r="F31" s="112">
        <v>30</v>
      </c>
      <c r="G31" s="171"/>
    </row>
    <row r="32" spans="1:7" ht="25.5" customHeight="1">
      <c r="A32" s="146">
        <v>208</v>
      </c>
      <c r="B32" s="146"/>
      <c r="C32" s="146"/>
      <c r="D32" s="148" t="s">
        <v>85</v>
      </c>
      <c r="E32" s="148">
        <f>SUM(E33:E42)</f>
        <v>381</v>
      </c>
      <c r="F32" s="148">
        <f>SUM(F33:F42)</f>
        <v>381</v>
      </c>
      <c r="G32" s="171"/>
    </row>
    <row r="33" spans="1:7" ht="25.5" customHeight="1">
      <c r="A33" s="146">
        <v>2080199</v>
      </c>
      <c r="B33" s="146"/>
      <c r="C33" s="146"/>
      <c r="D33" s="112" t="s">
        <v>86</v>
      </c>
      <c r="E33" s="112">
        <v>5</v>
      </c>
      <c r="F33" s="112">
        <v>5</v>
      </c>
      <c r="G33" s="171"/>
    </row>
    <row r="34" spans="1:7" ht="25.5" customHeight="1">
      <c r="A34" s="146">
        <v>2080208</v>
      </c>
      <c r="B34" s="146"/>
      <c r="C34" s="146"/>
      <c r="D34" s="112" t="s">
        <v>87</v>
      </c>
      <c r="E34" s="112">
        <v>5</v>
      </c>
      <c r="F34" s="112">
        <v>5</v>
      </c>
      <c r="G34" s="171"/>
    </row>
    <row r="35" spans="1:7" ht="25.5" customHeight="1">
      <c r="A35" s="146">
        <v>2080299</v>
      </c>
      <c r="B35" s="146"/>
      <c r="C35" s="146"/>
      <c r="D35" s="147" t="s">
        <v>88</v>
      </c>
      <c r="E35" s="112">
        <v>45</v>
      </c>
      <c r="F35" s="112">
        <v>45</v>
      </c>
      <c r="G35" s="171"/>
    </row>
    <row r="36" spans="1:7" ht="25.5" customHeight="1">
      <c r="A36" s="146">
        <v>2080599</v>
      </c>
      <c r="B36" s="146"/>
      <c r="C36" s="146"/>
      <c r="D36" s="112" t="s">
        <v>89</v>
      </c>
      <c r="E36" s="112">
        <v>35</v>
      </c>
      <c r="F36" s="112">
        <v>35</v>
      </c>
      <c r="G36" s="171"/>
    </row>
    <row r="37" spans="1:7" ht="25.5" customHeight="1">
      <c r="A37" s="146">
        <v>2080801</v>
      </c>
      <c r="B37" s="146"/>
      <c r="C37" s="146"/>
      <c r="D37" s="112" t="s">
        <v>90</v>
      </c>
      <c r="E37" s="112">
        <v>40</v>
      </c>
      <c r="F37" s="112">
        <v>40</v>
      </c>
      <c r="G37" s="171"/>
    </row>
    <row r="38" spans="1:7" ht="25.5" customHeight="1">
      <c r="A38" s="146">
        <v>2080805</v>
      </c>
      <c r="B38" s="146"/>
      <c r="C38" s="146"/>
      <c r="D38" s="112" t="s">
        <v>91</v>
      </c>
      <c r="E38" s="112">
        <v>25</v>
      </c>
      <c r="F38" s="112">
        <v>25</v>
      </c>
      <c r="G38" s="171"/>
    </row>
    <row r="39" spans="1:7" ht="25.5" customHeight="1">
      <c r="A39" s="146">
        <v>2081002</v>
      </c>
      <c r="B39" s="146"/>
      <c r="C39" s="146"/>
      <c r="D39" s="112" t="s">
        <v>92</v>
      </c>
      <c r="E39" s="112">
        <v>52</v>
      </c>
      <c r="F39" s="112">
        <v>52</v>
      </c>
      <c r="G39" s="171"/>
    </row>
    <row r="40" spans="1:7" ht="25.5" customHeight="1">
      <c r="A40" s="146">
        <v>2081105</v>
      </c>
      <c r="B40" s="146"/>
      <c r="C40" s="146"/>
      <c r="D40" s="112" t="s">
        <v>93</v>
      </c>
      <c r="E40" s="112">
        <v>28</v>
      </c>
      <c r="F40" s="112">
        <v>28</v>
      </c>
      <c r="G40" s="171"/>
    </row>
    <row r="41" spans="1:7" ht="25.5" customHeight="1">
      <c r="A41" s="146" t="s">
        <v>94</v>
      </c>
      <c r="B41" s="146"/>
      <c r="C41" s="146"/>
      <c r="D41" s="24" t="s">
        <v>95</v>
      </c>
      <c r="E41" s="112">
        <v>56</v>
      </c>
      <c r="F41" s="112">
        <v>56</v>
      </c>
      <c r="G41" s="171"/>
    </row>
    <row r="42" spans="1:7" ht="25.5" customHeight="1">
      <c r="A42" s="146">
        <v>210</v>
      </c>
      <c r="B42" s="146"/>
      <c r="C42" s="146"/>
      <c r="D42" s="148" t="s">
        <v>96</v>
      </c>
      <c r="E42" s="148">
        <f>SUM(E43:E44)</f>
        <v>90</v>
      </c>
      <c r="F42" s="148">
        <f>SUM(F43:F44)</f>
        <v>90</v>
      </c>
      <c r="G42" s="171"/>
    </row>
    <row r="43" spans="1:7" ht="25.5" customHeight="1">
      <c r="A43" s="146">
        <v>2100717</v>
      </c>
      <c r="B43" s="146"/>
      <c r="C43" s="146"/>
      <c r="D43" s="112" t="s">
        <v>97</v>
      </c>
      <c r="E43" s="112">
        <v>20</v>
      </c>
      <c r="F43" s="112">
        <v>20</v>
      </c>
      <c r="G43" s="171"/>
    </row>
    <row r="44" spans="1:7" ht="25.5" customHeight="1">
      <c r="A44" s="146">
        <v>2101301</v>
      </c>
      <c r="B44" s="146"/>
      <c r="C44" s="146"/>
      <c r="D44" s="112" t="s">
        <v>98</v>
      </c>
      <c r="E44" s="112">
        <v>70</v>
      </c>
      <c r="F44" s="112">
        <v>70</v>
      </c>
      <c r="G44" s="171"/>
    </row>
    <row r="45" spans="1:7" ht="25.5" customHeight="1">
      <c r="A45" s="146">
        <v>212</v>
      </c>
      <c r="B45" s="146"/>
      <c r="C45" s="146"/>
      <c r="D45" s="148" t="s">
        <v>99</v>
      </c>
      <c r="E45" s="148">
        <f>SUM(E46:E50)</f>
        <v>2856</v>
      </c>
      <c r="F45" s="148">
        <f>SUM(F46:F50)</f>
        <v>2856</v>
      </c>
      <c r="G45" s="171"/>
    </row>
    <row r="46" spans="1:7" ht="25.5" customHeight="1">
      <c r="A46" s="146">
        <v>2120104</v>
      </c>
      <c r="B46" s="146"/>
      <c r="C46" s="146"/>
      <c r="D46" s="112" t="s">
        <v>100</v>
      </c>
      <c r="E46" s="112">
        <v>650</v>
      </c>
      <c r="F46" s="112">
        <v>650</v>
      </c>
      <c r="G46" s="171"/>
    </row>
    <row r="47" spans="1:7" ht="25.5" customHeight="1">
      <c r="A47" s="146">
        <v>2120199</v>
      </c>
      <c r="B47" s="146"/>
      <c r="C47" s="146"/>
      <c r="D47" s="112" t="s">
        <v>101</v>
      </c>
      <c r="E47" s="112">
        <v>116</v>
      </c>
      <c r="F47" s="112">
        <v>116</v>
      </c>
      <c r="G47" s="171"/>
    </row>
    <row r="48" spans="1:7" ht="25.5" customHeight="1">
      <c r="A48" s="146">
        <v>2120201</v>
      </c>
      <c r="B48" s="146"/>
      <c r="C48" s="146"/>
      <c r="D48" s="112" t="s">
        <v>102</v>
      </c>
      <c r="E48" s="112">
        <v>350</v>
      </c>
      <c r="F48" s="112">
        <v>350</v>
      </c>
      <c r="G48" s="171"/>
    </row>
    <row r="49" spans="1:7" ht="25.5" customHeight="1">
      <c r="A49" s="146" t="s">
        <v>103</v>
      </c>
      <c r="B49" s="146"/>
      <c r="C49" s="146"/>
      <c r="D49" s="24" t="s">
        <v>104</v>
      </c>
      <c r="E49" s="112">
        <v>100</v>
      </c>
      <c r="F49" s="112">
        <v>100</v>
      </c>
      <c r="G49" s="171"/>
    </row>
    <row r="50" spans="1:7" ht="25.5" customHeight="1">
      <c r="A50" s="146">
        <v>2120501</v>
      </c>
      <c r="B50" s="146"/>
      <c r="C50" s="146"/>
      <c r="D50" s="112" t="s">
        <v>105</v>
      </c>
      <c r="E50" s="112">
        <v>1640</v>
      </c>
      <c r="F50" s="112">
        <v>1640</v>
      </c>
      <c r="G50" s="171"/>
    </row>
    <row r="51" spans="1:7" ht="25.5" customHeight="1">
      <c r="A51" s="146">
        <v>213</v>
      </c>
      <c r="B51" s="146"/>
      <c r="C51" s="146"/>
      <c r="D51" s="148" t="s">
        <v>106</v>
      </c>
      <c r="E51" s="148">
        <f>SUM(E52:E60)</f>
        <v>1171</v>
      </c>
      <c r="F51" s="148">
        <f>SUM(F52:F60)</f>
        <v>1171</v>
      </c>
      <c r="G51" s="171"/>
    </row>
    <row r="52" spans="1:7" ht="25.5" customHeight="1">
      <c r="A52" s="146">
        <v>2130106</v>
      </c>
      <c r="B52" s="146"/>
      <c r="C52" s="146"/>
      <c r="D52" s="112" t="s">
        <v>107</v>
      </c>
      <c r="E52" s="112">
        <v>5</v>
      </c>
      <c r="F52" s="112">
        <v>5</v>
      </c>
      <c r="G52" s="171"/>
    </row>
    <row r="53" spans="1:7" ht="25.5" customHeight="1">
      <c r="A53" s="146">
        <v>2130108</v>
      </c>
      <c r="B53" s="146"/>
      <c r="C53" s="146"/>
      <c r="D53" s="112" t="s">
        <v>108</v>
      </c>
      <c r="E53" s="112">
        <v>5</v>
      </c>
      <c r="F53" s="112">
        <v>5</v>
      </c>
      <c r="G53" s="171"/>
    </row>
    <row r="54" spans="1:7" ht="25.5" customHeight="1">
      <c r="A54" s="146">
        <v>2130142</v>
      </c>
      <c r="B54" s="146"/>
      <c r="C54" s="146"/>
      <c r="D54" s="112" t="s">
        <v>109</v>
      </c>
      <c r="E54" s="112">
        <v>200</v>
      </c>
      <c r="F54" s="112">
        <v>200</v>
      </c>
      <c r="G54" s="171"/>
    </row>
    <row r="55" spans="1:7" ht="25.5" customHeight="1">
      <c r="A55" s="146">
        <v>2130216</v>
      </c>
      <c r="B55" s="146"/>
      <c r="C55" s="146"/>
      <c r="D55" s="112" t="s">
        <v>110</v>
      </c>
      <c r="E55" s="112">
        <v>22</v>
      </c>
      <c r="F55" s="112">
        <v>22</v>
      </c>
      <c r="G55" s="171"/>
    </row>
    <row r="56" spans="1:7" ht="25.5" customHeight="1">
      <c r="A56" s="146">
        <v>2130314</v>
      </c>
      <c r="B56" s="146"/>
      <c r="C56" s="146"/>
      <c r="D56" s="112" t="s">
        <v>111</v>
      </c>
      <c r="E56" s="112">
        <v>40</v>
      </c>
      <c r="F56" s="112">
        <v>40</v>
      </c>
      <c r="G56" s="171"/>
    </row>
    <row r="57" spans="1:7" ht="25.5" customHeight="1">
      <c r="A57" s="146">
        <v>2130599</v>
      </c>
      <c r="B57" s="146"/>
      <c r="C57" s="146"/>
      <c r="D57" s="24" t="s">
        <v>112</v>
      </c>
      <c r="E57" s="112">
        <v>160</v>
      </c>
      <c r="F57" s="112">
        <v>160</v>
      </c>
      <c r="G57" s="171"/>
    </row>
    <row r="58" spans="1:7" ht="25.5" customHeight="1">
      <c r="A58" s="146">
        <v>2130706</v>
      </c>
      <c r="B58" s="146"/>
      <c r="C58" s="146"/>
      <c r="D58" s="112" t="s">
        <v>113</v>
      </c>
      <c r="E58" s="112">
        <v>150</v>
      </c>
      <c r="F58" s="112">
        <v>150</v>
      </c>
      <c r="G58" s="171"/>
    </row>
    <row r="59" spans="1:7" ht="25.5" customHeight="1">
      <c r="A59" s="146">
        <v>2130707</v>
      </c>
      <c r="B59" s="146"/>
      <c r="C59" s="146"/>
      <c r="D59" s="112" t="s">
        <v>114</v>
      </c>
      <c r="E59" s="112">
        <v>500</v>
      </c>
      <c r="F59" s="112">
        <v>500</v>
      </c>
      <c r="G59" s="171"/>
    </row>
    <row r="60" spans="1:7" ht="25.5" customHeight="1">
      <c r="A60" s="146">
        <v>2139999</v>
      </c>
      <c r="B60" s="146"/>
      <c r="C60" s="146"/>
      <c r="D60" s="112" t="s">
        <v>115</v>
      </c>
      <c r="E60" s="112">
        <v>89</v>
      </c>
      <c r="F60" s="112">
        <v>89</v>
      </c>
      <c r="G60" s="171"/>
    </row>
    <row r="61" spans="1:7" ht="25.5" customHeight="1">
      <c r="A61" s="146">
        <v>214</v>
      </c>
      <c r="B61" s="146"/>
      <c r="C61" s="146"/>
      <c r="D61" s="148" t="s">
        <v>116</v>
      </c>
      <c r="E61" s="148">
        <f>SUM(E62)</f>
        <v>5</v>
      </c>
      <c r="F61" s="148">
        <f>SUM(F62)</f>
        <v>5</v>
      </c>
      <c r="G61" s="171"/>
    </row>
    <row r="62" spans="1:7" ht="25.5" customHeight="1">
      <c r="A62" s="146">
        <v>2140110</v>
      </c>
      <c r="B62" s="146"/>
      <c r="C62" s="146"/>
      <c r="D62" s="112" t="s">
        <v>117</v>
      </c>
      <c r="E62" s="112">
        <v>5</v>
      </c>
      <c r="F62" s="112">
        <v>5</v>
      </c>
      <c r="G62" s="171"/>
    </row>
    <row r="63" spans="1:7" ht="25.5" customHeight="1">
      <c r="A63" s="146">
        <v>221</v>
      </c>
      <c r="B63" s="146"/>
      <c r="C63" s="146"/>
      <c r="D63" s="148" t="s">
        <v>118</v>
      </c>
      <c r="E63" s="148">
        <f>E64</f>
        <v>400</v>
      </c>
      <c r="F63" s="148">
        <f>F64</f>
        <v>400</v>
      </c>
      <c r="G63" s="171"/>
    </row>
    <row r="64" spans="1:7" ht="25.5" customHeight="1">
      <c r="A64" s="146">
        <v>2210201</v>
      </c>
      <c r="B64" s="146"/>
      <c r="C64" s="146"/>
      <c r="D64" s="112" t="s">
        <v>119</v>
      </c>
      <c r="E64" s="112">
        <v>400</v>
      </c>
      <c r="F64" s="112">
        <v>400</v>
      </c>
      <c r="G64" s="171"/>
    </row>
    <row r="65" spans="1:7" ht="25.5" customHeight="1">
      <c r="A65" s="146">
        <v>224</v>
      </c>
      <c r="B65" s="146"/>
      <c r="C65" s="146"/>
      <c r="D65" s="148" t="s">
        <v>120</v>
      </c>
      <c r="E65" s="148">
        <f>E66</f>
        <v>25</v>
      </c>
      <c r="F65" s="148">
        <f>F66</f>
        <v>25</v>
      </c>
      <c r="G65" s="171"/>
    </row>
    <row r="66" spans="1:7" ht="25.5" customHeight="1">
      <c r="A66" s="146">
        <v>2240106</v>
      </c>
      <c r="B66" s="146"/>
      <c r="C66" s="146"/>
      <c r="D66" s="112" t="s">
        <v>121</v>
      </c>
      <c r="E66" s="112">
        <v>25</v>
      </c>
      <c r="F66" s="112">
        <v>25</v>
      </c>
      <c r="G66" s="171"/>
    </row>
    <row r="67" spans="1:7" ht="25.5" customHeight="1">
      <c r="A67" s="146">
        <v>227</v>
      </c>
      <c r="B67" s="146"/>
      <c r="C67" s="146"/>
      <c r="D67" s="148" t="s">
        <v>122</v>
      </c>
      <c r="E67" s="148">
        <v>298</v>
      </c>
      <c r="F67" s="148">
        <v>298</v>
      </c>
      <c r="G67" s="171"/>
    </row>
  </sheetData>
  <sheetProtection/>
  <mergeCells count="7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:A7"/>
    </sheetView>
  </sheetViews>
  <sheetFormatPr defaultColWidth="14.00390625" defaultRowHeight="15"/>
  <cols>
    <col min="1" max="1" width="25.8515625" style="98" customWidth="1"/>
    <col min="2" max="2" width="6.421875" style="98" customWidth="1"/>
    <col min="3" max="3" width="33.00390625" style="98" bestFit="1" customWidth="1"/>
    <col min="4" max="4" width="8.421875" style="98" customWidth="1"/>
    <col min="5" max="5" width="11.8515625" style="98" customWidth="1"/>
    <col min="6" max="6" width="12.57421875" style="98" customWidth="1"/>
    <col min="7" max="32" width="9.00390625" style="98" customWidth="1"/>
    <col min="33" max="224" width="14.00390625" style="98" customWidth="1"/>
    <col min="225" max="248" width="9.00390625" style="98" customWidth="1"/>
    <col min="249" max="249" width="27.28125" style="98" customWidth="1"/>
    <col min="250" max="250" width="4.7109375" style="98" customWidth="1"/>
    <col min="251" max="251" width="14.00390625" style="98" customWidth="1"/>
    <col min="252" max="252" width="25.7109375" style="98" customWidth="1"/>
    <col min="253" max="253" width="4.7109375" style="98" customWidth="1"/>
    <col min="254" max="16384" width="14.00390625" style="98" customWidth="1"/>
  </cols>
  <sheetData>
    <row r="1" spans="1:6" ht="27" customHeight="1">
      <c r="A1" s="23" t="s">
        <v>128</v>
      </c>
      <c r="B1" s="23"/>
      <c r="C1" s="23"/>
      <c r="D1" s="23"/>
      <c r="E1" s="23"/>
      <c r="F1" s="23"/>
    </row>
    <row r="2" spans="1:6" ht="44.25" customHeight="1">
      <c r="A2" s="101" t="s">
        <v>129</v>
      </c>
      <c r="B2" s="101"/>
      <c r="C2" s="101"/>
      <c r="D2" s="101"/>
      <c r="E2" s="101"/>
      <c r="F2" s="101"/>
    </row>
    <row r="4" spans="1:6" ht="14.25">
      <c r="A4" s="102" t="s">
        <v>2</v>
      </c>
      <c r="B4" s="102"/>
      <c r="E4" s="103" t="s">
        <v>3</v>
      </c>
      <c r="F4" s="103"/>
    </row>
    <row r="5" spans="1:6" ht="21.75" customHeight="1">
      <c r="A5" s="149" t="s">
        <v>130</v>
      </c>
      <c r="B5" s="149" t="s">
        <v>41</v>
      </c>
      <c r="C5" s="149" t="s">
        <v>131</v>
      </c>
      <c r="D5" s="149" t="s">
        <v>41</v>
      </c>
      <c r="E5" s="149" t="s">
        <v>41</v>
      </c>
      <c r="F5" s="149" t="s">
        <v>41</v>
      </c>
    </row>
    <row r="6" spans="1:6" ht="18" customHeight="1">
      <c r="A6" s="150" t="s">
        <v>6</v>
      </c>
      <c r="B6" s="150" t="s">
        <v>132</v>
      </c>
      <c r="C6" s="150" t="s">
        <v>133</v>
      </c>
      <c r="D6" s="149" t="s">
        <v>132</v>
      </c>
      <c r="E6" s="149" t="s">
        <v>41</v>
      </c>
      <c r="F6" s="149" t="s">
        <v>41</v>
      </c>
    </row>
    <row r="7" spans="1:6" ht="35.25" customHeight="1">
      <c r="A7" s="150" t="s">
        <v>41</v>
      </c>
      <c r="B7" s="150" t="s">
        <v>41</v>
      </c>
      <c r="C7" s="150" t="s">
        <v>41</v>
      </c>
      <c r="D7" s="149" t="s">
        <v>134</v>
      </c>
      <c r="E7" s="150" t="s">
        <v>135</v>
      </c>
      <c r="F7" s="150" t="s">
        <v>136</v>
      </c>
    </row>
    <row r="8" spans="1:6" ht="18" customHeight="1">
      <c r="A8" s="149" t="s">
        <v>137</v>
      </c>
      <c r="B8" s="149" t="s">
        <v>54</v>
      </c>
      <c r="C8" s="149" t="s">
        <v>137</v>
      </c>
      <c r="D8" s="149">
        <v>2</v>
      </c>
      <c r="E8" s="149">
        <v>3</v>
      </c>
      <c r="F8" s="149">
        <v>4</v>
      </c>
    </row>
    <row r="9" spans="1:6" ht="18" customHeight="1">
      <c r="A9" s="151" t="s">
        <v>138</v>
      </c>
      <c r="B9" s="152">
        <v>17548</v>
      </c>
      <c r="C9" s="153" t="s">
        <v>9</v>
      </c>
      <c r="D9" s="154">
        <v>6908</v>
      </c>
      <c r="E9" s="154">
        <v>6908</v>
      </c>
      <c r="F9" s="155" t="s">
        <v>41</v>
      </c>
    </row>
    <row r="10" spans="1:6" ht="18" customHeight="1">
      <c r="A10" s="151" t="s">
        <v>139</v>
      </c>
      <c r="B10" s="155" t="s">
        <v>41</v>
      </c>
      <c r="C10" s="153" t="s">
        <v>11</v>
      </c>
      <c r="D10" s="154"/>
      <c r="E10" s="154"/>
      <c r="F10" s="155" t="s">
        <v>41</v>
      </c>
    </row>
    <row r="11" spans="1:6" ht="18" customHeight="1">
      <c r="A11" s="151" t="s">
        <v>41</v>
      </c>
      <c r="B11" s="155" t="s">
        <v>41</v>
      </c>
      <c r="C11" s="153" t="s">
        <v>13</v>
      </c>
      <c r="D11" s="154"/>
      <c r="E11" s="154"/>
      <c r="F11" s="155" t="s">
        <v>41</v>
      </c>
    </row>
    <row r="12" spans="1:6" ht="18" customHeight="1">
      <c r="A12" s="151" t="s">
        <v>41</v>
      </c>
      <c r="B12" s="155" t="s">
        <v>41</v>
      </c>
      <c r="C12" s="153" t="s">
        <v>15</v>
      </c>
      <c r="D12" s="154">
        <v>5434</v>
      </c>
      <c r="E12" s="154">
        <v>5434</v>
      </c>
      <c r="F12" s="155" t="s">
        <v>41</v>
      </c>
    </row>
    <row r="13" spans="1:6" ht="18" customHeight="1">
      <c r="A13" s="151" t="s">
        <v>41</v>
      </c>
      <c r="B13" s="155" t="s">
        <v>41</v>
      </c>
      <c r="C13" s="153" t="s">
        <v>17</v>
      </c>
      <c r="D13" s="154">
        <v>20</v>
      </c>
      <c r="E13" s="154">
        <v>20</v>
      </c>
      <c r="F13" s="155" t="s">
        <v>41</v>
      </c>
    </row>
    <row r="14" spans="1:6" ht="18" customHeight="1">
      <c r="A14" s="151" t="s">
        <v>41</v>
      </c>
      <c r="B14" s="155" t="s">
        <v>41</v>
      </c>
      <c r="C14" s="153" t="s">
        <v>19</v>
      </c>
      <c r="D14" s="154"/>
      <c r="E14" s="154"/>
      <c r="F14" s="155" t="s">
        <v>41</v>
      </c>
    </row>
    <row r="15" spans="1:6" ht="18" customHeight="1">
      <c r="A15" s="151" t="s">
        <v>41</v>
      </c>
      <c r="B15" s="155" t="s">
        <v>41</v>
      </c>
      <c r="C15" s="153" t="s">
        <v>20</v>
      </c>
      <c r="D15" s="154">
        <v>50</v>
      </c>
      <c r="E15" s="154">
        <v>50</v>
      </c>
      <c r="F15" s="155" t="s">
        <v>41</v>
      </c>
    </row>
    <row r="16" spans="1:6" ht="18" customHeight="1">
      <c r="A16" s="151" t="s">
        <v>41</v>
      </c>
      <c r="B16" s="155" t="s">
        <v>41</v>
      </c>
      <c r="C16" s="153" t="s">
        <v>21</v>
      </c>
      <c r="D16" s="154">
        <v>291</v>
      </c>
      <c r="E16" s="154">
        <v>291</v>
      </c>
      <c r="F16" s="155" t="s">
        <v>41</v>
      </c>
    </row>
    <row r="17" spans="1:6" ht="18" customHeight="1">
      <c r="A17" s="151" t="s">
        <v>41</v>
      </c>
      <c r="B17" s="155" t="s">
        <v>41</v>
      </c>
      <c r="C17" s="153" t="s">
        <v>22</v>
      </c>
      <c r="D17" s="154">
        <v>90</v>
      </c>
      <c r="E17" s="154">
        <v>90</v>
      </c>
      <c r="F17" s="155" t="s">
        <v>41</v>
      </c>
    </row>
    <row r="18" spans="1:6" ht="18" customHeight="1">
      <c r="A18" s="151" t="s">
        <v>41</v>
      </c>
      <c r="B18" s="155" t="s">
        <v>41</v>
      </c>
      <c r="C18" s="153" t="s">
        <v>23</v>
      </c>
      <c r="D18" s="154"/>
      <c r="E18" s="154"/>
      <c r="F18" s="155" t="s">
        <v>41</v>
      </c>
    </row>
    <row r="19" spans="1:6" ht="18" customHeight="1">
      <c r="A19" s="151" t="s">
        <v>41</v>
      </c>
      <c r="B19" s="155" t="s">
        <v>41</v>
      </c>
      <c r="C19" s="153" t="s">
        <v>24</v>
      </c>
      <c r="D19" s="154">
        <v>2856</v>
      </c>
      <c r="E19" s="154">
        <v>2856</v>
      </c>
      <c r="F19" s="155" t="s">
        <v>41</v>
      </c>
    </row>
    <row r="20" spans="1:6" ht="18" customHeight="1">
      <c r="A20" s="151" t="s">
        <v>41</v>
      </c>
      <c r="B20" s="155" t="s">
        <v>41</v>
      </c>
      <c r="C20" s="153" t="s">
        <v>25</v>
      </c>
      <c r="D20" s="154">
        <v>1171</v>
      </c>
      <c r="E20" s="154">
        <v>1171</v>
      </c>
      <c r="F20" s="155" t="s">
        <v>41</v>
      </c>
    </row>
    <row r="21" spans="1:6" ht="18" customHeight="1">
      <c r="A21" s="151" t="s">
        <v>41</v>
      </c>
      <c r="B21" s="155" t="s">
        <v>41</v>
      </c>
      <c r="C21" s="153" t="s">
        <v>26</v>
      </c>
      <c r="D21" s="154">
        <v>5</v>
      </c>
      <c r="E21" s="154">
        <v>5</v>
      </c>
      <c r="F21" s="155" t="s">
        <v>41</v>
      </c>
    </row>
    <row r="22" spans="1:6" ht="18" customHeight="1">
      <c r="A22" s="151" t="s">
        <v>41</v>
      </c>
      <c r="B22" s="155" t="s">
        <v>41</v>
      </c>
      <c r="C22" s="153" t="s">
        <v>27</v>
      </c>
      <c r="D22" s="154"/>
      <c r="E22" s="154"/>
      <c r="F22" s="155" t="s">
        <v>41</v>
      </c>
    </row>
    <row r="23" spans="1:6" ht="18" customHeight="1">
      <c r="A23" s="151" t="s">
        <v>41</v>
      </c>
      <c r="B23" s="155" t="s">
        <v>41</v>
      </c>
      <c r="C23" s="153" t="s">
        <v>28</v>
      </c>
      <c r="D23" s="154"/>
      <c r="E23" s="154"/>
      <c r="F23" s="155" t="s">
        <v>41</v>
      </c>
    </row>
    <row r="24" spans="1:6" ht="18" customHeight="1">
      <c r="A24" s="151" t="s">
        <v>41</v>
      </c>
      <c r="B24" s="155" t="s">
        <v>41</v>
      </c>
      <c r="C24" s="153" t="s">
        <v>29</v>
      </c>
      <c r="D24" s="154"/>
      <c r="E24" s="154"/>
      <c r="F24" s="155" t="s">
        <v>41</v>
      </c>
    </row>
    <row r="25" spans="1:6" ht="18" customHeight="1">
      <c r="A25" s="151" t="s">
        <v>41</v>
      </c>
      <c r="B25" s="155" t="s">
        <v>41</v>
      </c>
      <c r="C25" s="153" t="s">
        <v>30</v>
      </c>
      <c r="D25" s="154"/>
      <c r="E25" s="154"/>
      <c r="F25" s="155" t="s">
        <v>41</v>
      </c>
    </row>
    <row r="26" spans="1:6" ht="18" customHeight="1">
      <c r="A26" s="151" t="s">
        <v>41</v>
      </c>
      <c r="B26" s="155" t="s">
        <v>41</v>
      </c>
      <c r="C26" s="153" t="s">
        <v>31</v>
      </c>
      <c r="D26" s="154"/>
      <c r="E26" s="154"/>
      <c r="F26" s="155" t="s">
        <v>41</v>
      </c>
    </row>
    <row r="27" spans="1:6" ht="18" customHeight="1">
      <c r="A27" s="151" t="s">
        <v>41</v>
      </c>
      <c r="B27" s="155" t="s">
        <v>41</v>
      </c>
      <c r="C27" s="153" t="s">
        <v>32</v>
      </c>
      <c r="D27" s="154">
        <v>400</v>
      </c>
      <c r="E27" s="154">
        <v>400</v>
      </c>
      <c r="F27" s="155" t="s">
        <v>41</v>
      </c>
    </row>
    <row r="28" spans="1:6" ht="18" customHeight="1">
      <c r="A28" s="151" t="s">
        <v>41</v>
      </c>
      <c r="B28" s="155" t="s">
        <v>41</v>
      </c>
      <c r="C28" s="153" t="s">
        <v>33</v>
      </c>
      <c r="D28" s="154"/>
      <c r="E28" s="154"/>
      <c r="F28" s="155" t="s">
        <v>41</v>
      </c>
    </row>
    <row r="29" spans="1:6" ht="18" customHeight="1">
      <c r="A29" s="151" t="s">
        <v>41</v>
      </c>
      <c r="B29" s="155" t="s">
        <v>41</v>
      </c>
      <c r="C29" s="153" t="s">
        <v>34</v>
      </c>
      <c r="D29" s="154">
        <v>25</v>
      </c>
      <c r="E29" s="154">
        <v>25</v>
      </c>
      <c r="F29" s="155" t="s">
        <v>41</v>
      </c>
    </row>
    <row r="30" spans="1:6" ht="18" customHeight="1">
      <c r="A30" s="151"/>
      <c r="B30" s="155"/>
      <c r="C30" s="153" t="s">
        <v>35</v>
      </c>
      <c r="D30" s="154">
        <v>298</v>
      </c>
      <c r="E30" s="154">
        <v>298</v>
      </c>
      <c r="F30" s="155"/>
    </row>
    <row r="31" spans="1:6" ht="18" customHeight="1">
      <c r="A31" s="156" t="s">
        <v>36</v>
      </c>
      <c r="B31" s="152"/>
      <c r="C31" s="156" t="s">
        <v>37</v>
      </c>
      <c r="D31" s="152">
        <f>E31</f>
        <v>17548</v>
      </c>
      <c r="E31" s="152">
        <f>SUM(E9:E30)</f>
        <v>17548</v>
      </c>
      <c r="F31" s="155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7">
      <selection activeCell="K25" sqref="K25"/>
    </sheetView>
  </sheetViews>
  <sheetFormatPr defaultColWidth="9.421875" defaultRowHeight="15"/>
  <cols>
    <col min="1" max="3" width="5.57421875" style="69" customWidth="1"/>
    <col min="4" max="4" width="17.421875" style="69" customWidth="1"/>
    <col min="5" max="7" width="15.57421875" style="69" customWidth="1"/>
    <col min="8" max="11" width="8.28125" style="69" customWidth="1"/>
    <col min="12" max="12" width="10.57421875" style="69" customWidth="1"/>
    <col min="13" max="13" width="10.7109375" style="69" customWidth="1"/>
    <col min="14" max="14" width="11.00390625" style="69" customWidth="1"/>
    <col min="15" max="15" width="8.7109375" style="69" customWidth="1"/>
    <col min="16" max="16" width="9.28125" style="69" customWidth="1"/>
    <col min="17" max="17" width="18.28125" style="69" customWidth="1"/>
    <col min="18" max="18" width="8.421875" style="69" customWidth="1"/>
    <col min="19" max="32" width="9.00390625" style="69" customWidth="1"/>
    <col min="33" max="224" width="9.421875" style="69" customWidth="1"/>
    <col min="225" max="251" width="9.00390625" style="69" customWidth="1"/>
    <col min="252" max="254" width="2.7109375" style="69" customWidth="1"/>
    <col min="255" max="255" width="26.28125" style="69" customWidth="1"/>
    <col min="256" max="256" width="9.421875" style="69" customWidth="1"/>
  </cols>
  <sheetData>
    <row r="1" spans="1:7" ht="27.75" customHeight="1">
      <c r="A1" s="124" t="s">
        <v>140</v>
      </c>
      <c r="B1" s="124"/>
      <c r="C1" s="124"/>
      <c r="D1" s="124"/>
      <c r="E1" s="124"/>
      <c r="F1" s="124"/>
      <c r="G1" s="124"/>
    </row>
    <row r="2" spans="1:7" ht="33" customHeight="1">
      <c r="A2" s="70" t="s">
        <v>141</v>
      </c>
      <c r="B2" s="70"/>
      <c r="C2" s="70"/>
      <c r="D2" s="70"/>
      <c r="E2" s="70"/>
      <c r="F2" s="70"/>
      <c r="G2" s="70"/>
    </row>
    <row r="3" spans="1:7" s="98" customFormat="1" ht="14.25">
      <c r="A3" s="102" t="s">
        <v>2</v>
      </c>
      <c r="B3" s="102"/>
      <c r="C3" s="102"/>
      <c r="D3" s="102"/>
      <c r="F3" s="125"/>
      <c r="G3" s="125" t="s">
        <v>3</v>
      </c>
    </row>
    <row r="4" spans="1:7" s="123" customFormat="1" ht="18" customHeight="1">
      <c r="A4" s="126" t="s">
        <v>48</v>
      </c>
      <c r="B4" s="127"/>
      <c r="C4" s="128"/>
      <c r="D4" s="129" t="s">
        <v>49</v>
      </c>
      <c r="E4" s="129" t="s">
        <v>142</v>
      </c>
      <c r="F4" s="129"/>
      <c r="G4" s="129"/>
    </row>
    <row r="5" spans="1:7" s="123" customFormat="1" ht="18" customHeight="1">
      <c r="A5" s="130"/>
      <c r="B5" s="131"/>
      <c r="C5" s="132"/>
      <c r="D5" s="129"/>
      <c r="E5" s="129" t="s">
        <v>134</v>
      </c>
      <c r="F5" s="133" t="s">
        <v>143</v>
      </c>
      <c r="G5" s="133" t="s">
        <v>144</v>
      </c>
    </row>
    <row r="6" spans="1:7" ht="18" customHeight="1">
      <c r="A6" s="134"/>
      <c r="B6" s="135"/>
      <c r="C6" s="136"/>
      <c r="D6" s="129" t="s">
        <v>53</v>
      </c>
      <c r="E6" s="137">
        <v>1</v>
      </c>
      <c r="F6" s="137">
        <v>2</v>
      </c>
      <c r="G6" s="138">
        <v>3</v>
      </c>
    </row>
    <row r="7" spans="1:7" ht="18" customHeight="1">
      <c r="A7" s="129" t="s">
        <v>50</v>
      </c>
      <c r="B7" s="129" t="s">
        <v>51</v>
      </c>
      <c r="C7" s="129" t="s">
        <v>52</v>
      </c>
      <c r="D7" s="129" t="s">
        <v>60</v>
      </c>
      <c r="E7" s="109">
        <f>F7+G7</f>
        <v>17548</v>
      </c>
      <c r="F7" s="109">
        <f>SUM(F10)</f>
        <v>5856</v>
      </c>
      <c r="G7" s="119">
        <f>SUM(G8:G55)</f>
        <v>11692</v>
      </c>
    </row>
    <row r="8" spans="1:7" ht="18" customHeight="1">
      <c r="A8" s="139">
        <v>2010104</v>
      </c>
      <c r="B8" s="140"/>
      <c r="C8" s="141"/>
      <c r="D8" s="112" t="s">
        <v>62</v>
      </c>
      <c r="E8" s="109" t="s">
        <v>41</v>
      </c>
      <c r="F8" s="109" t="s">
        <v>41</v>
      </c>
      <c r="G8" s="112">
        <v>20</v>
      </c>
    </row>
    <row r="9" spans="1:7" ht="18" customHeight="1">
      <c r="A9" s="142">
        <v>2010107</v>
      </c>
      <c r="B9" s="143"/>
      <c r="C9" s="143"/>
      <c r="D9" s="112" t="s">
        <v>63</v>
      </c>
      <c r="E9" s="109" t="s">
        <v>41</v>
      </c>
      <c r="F9" s="109" t="s">
        <v>41</v>
      </c>
      <c r="G9" s="112">
        <v>40</v>
      </c>
    </row>
    <row r="10" spans="1:7" ht="18" customHeight="1">
      <c r="A10" s="142">
        <v>2010301</v>
      </c>
      <c r="B10" s="143"/>
      <c r="C10" s="143"/>
      <c r="D10" s="112" t="s">
        <v>64</v>
      </c>
      <c r="E10" s="109"/>
      <c r="F10" s="109">
        <v>5856</v>
      </c>
      <c r="G10" s="112"/>
    </row>
    <row r="11" spans="1:7" ht="18" customHeight="1">
      <c r="A11" s="142">
        <v>2010399</v>
      </c>
      <c r="B11" s="143"/>
      <c r="C11" s="143"/>
      <c r="D11" s="112" t="s">
        <v>65</v>
      </c>
      <c r="E11" s="109" t="s">
        <v>41</v>
      </c>
      <c r="F11" s="109" t="s">
        <v>41</v>
      </c>
      <c r="G11" s="112">
        <v>860</v>
      </c>
    </row>
    <row r="12" spans="1:7" ht="18" customHeight="1">
      <c r="A12" s="142">
        <v>2010804</v>
      </c>
      <c r="B12" s="143"/>
      <c r="C12" s="143"/>
      <c r="D12" s="112" t="s">
        <v>66</v>
      </c>
      <c r="E12" s="109" t="s">
        <v>41</v>
      </c>
      <c r="F12" s="109" t="s">
        <v>41</v>
      </c>
      <c r="G12" s="112">
        <v>30</v>
      </c>
    </row>
    <row r="13" spans="1:7" ht="18" customHeight="1">
      <c r="A13" s="142">
        <v>2011199</v>
      </c>
      <c r="B13" s="143"/>
      <c r="C13" s="143"/>
      <c r="D13" s="112" t="s">
        <v>67</v>
      </c>
      <c r="E13" s="109" t="s">
        <v>41</v>
      </c>
      <c r="F13" s="109" t="s">
        <v>41</v>
      </c>
      <c r="G13" s="112">
        <v>20</v>
      </c>
    </row>
    <row r="14" spans="1:7" ht="18" customHeight="1">
      <c r="A14" s="142">
        <v>2012999</v>
      </c>
      <c r="B14" s="143"/>
      <c r="C14" s="143"/>
      <c r="D14" s="112" t="s">
        <v>68</v>
      </c>
      <c r="E14" s="109" t="s">
        <v>41</v>
      </c>
      <c r="F14" s="109" t="s">
        <v>41</v>
      </c>
      <c r="G14" s="112">
        <v>10</v>
      </c>
    </row>
    <row r="15" spans="1:7" ht="18" customHeight="1">
      <c r="A15" s="142">
        <v>2013299</v>
      </c>
      <c r="B15" s="143"/>
      <c r="C15" s="143"/>
      <c r="D15" s="112" t="s">
        <v>69</v>
      </c>
      <c r="E15" s="109" t="s">
        <v>41</v>
      </c>
      <c r="F15" s="109" t="s">
        <v>41</v>
      </c>
      <c r="G15" s="112">
        <v>52</v>
      </c>
    </row>
    <row r="16" spans="1:7" ht="18" customHeight="1">
      <c r="A16" s="144">
        <v>2013399</v>
      </c>
      <c r="B16" s="145"/>
      <c r="C16" s="145"/>
      <c r="D16" s="112" t="s">
        <v>70</v>
      </c>
      <c r="E16" s="109" t="s">
        <v>41</v>
      </c>
      <c r="F16" s="109" t="s">
        <v>41</v>
      </c>
      <c r="G16" s="112">
        <v>20</v>
      </c>
    </row>
    <row r="17" spans="1:7" ht="18" customHeight="1">
      <c r="A17" s="146">
        <v>2040204</v>
      </c>
      <c r="B17" s="146"/>
      <c r="C17" s="146"/>
      <c r="D17" s="112" t="s">
        <v>72</v>
      </c>
      <c r="E17" s="109" t="s">
        <v>41</v>
      </c>
      <c r="F17" s="109" t="s">
        <v>41</v>
      </c>
      <c r="G17" s="112">
        <v>1240</v>
      </c>
    </row>
    <row r="18" spans="1:7" ht="18" customHeight="1">
      <c r="A18" s="146">
        <v>2040299</v>
      </c>
      <c r="B18" s="146"/>
      <c r="C18" s="146"/>
      <c r="D18" s="112" t="s">
        <v>73</v>
      </c>
      <c r="E18" s="109" t="s">
        <v>41</v>
      </c>
      <c r="F18" s="109" t="s">
        <v>41</v>
      </c>
      <c r="G18" s="112">
        <v>1308</v>
      </c>
    </row>
    <row r="19" spans="1:7" ht="18" customHeight="1">
      <c r="A19" s="146">
        <v>2040399</v>
      </c>
      <c r="B19" s="146"/>
      <c r="C19" s="146"/>
      <c r="D19" s="112" t="s">
        <v>74</v>
      </c>
      <c r="E19" s="109" t="s">
        <v>41</v>
      </c>
      <c r="F19" s="109" t="s">
        <v>41</v>
      </c>
      <c r="G19" s="112">
        <v>44</v>
      </c>
    </row>
    <row r="20" spans="1:7" ht="18" customHeight="1">
      <c r="A20" s="146" t="s">
        <v>75</v>
      </c>
      <c r="B20" s="146"/>
      <c r="C20" s="146"/>
      <c r="D20" s="24" t="s">
        <v>76</v>
      </c>
      <c r="E20" s="109" t="s">
        <v>41</v>
      </c>
      <c r="F20" s="109" t="s">
        <v>41</v>
      </c>
      <c r="G20" s="112">
        <v>5</v>
      </c>
    </row>
    <row r="21" spans="1:7" ht="18" customHeight="1">
      <c r="A21" s="146">
        <v>2040612</v>
      </c>
      <c r="B21" s="146"/>
      <c r="C21" s="146"/>
      <c r="D21" s="112" t="s">
        <v>77</v>
      </c>
      <c r="E21" s="109" t="s">
        <v>41</v>
      </c>
      <c r="F21" s="109" t="s">
        <v>41</v>
      </c>
      <c r="G21" s="112">
        <v>38</v>
      </c>
    </row>
    <row r="22" spans="1:7" ht="18" customHeight="1">
      <c r="A22" s="146">
        <v>2049901</v>
      </c>
      <c r="B22" s="146"/>
      <c r="C22" s="146"/>
      <c r="D22" s="112" t="s">
        <v>78</v>
      </c>
      <c r="E22" s="109" t="s">
        <v>41</v>
      </c>
      <c r="F22" s="109" t="s">
        <v>41</v>
      </c>
      <c r="G22" s="112">
        <v>2799</v>
      </c>
    </row>
    <row r="23" spans="1:7" ht="18" customHeight="1">
      <c r="A23" s="146">
        <v>2050202</v>
      </c>
      <c r="B23" s="146"/>
      <c r="C23" s="146"/>
      <c r="D23" s="112" t="s">
        <v>80</v>
      </c>
      <c r="E23" s="109" t="s">
        <v>41</v>
      </c>
      <c r="F23" s="109" t="s">
        <v>41</v>
      </c>
      <c r="G23" s="112">
        <v>5</v>
      </c>
    </row>
    <row r="24" spans="1:7" ht="18" customHeight="1">
      <c r="A24" s="146">
        <v>2050203</v>
      </c>
      <c r="B24" s="146"/>
      <c r="C24" s="146"/>
      <c r="D24" s="112" t="s">
        <v>81</v>
      </c>
      <c r="E24" s="109" t="s">
        <v>41</v>
      </c>
      <c r="F24" s="109" t="s">
        <v>41</v>
      </c>
      <c r="G24" s="112">
        <v>15</v>
      </c>
    </row>
    <row r="25" spans="1:7" ht="18" customHeight="1">
      <c r="A25" s="146">
        <v>2070109</v>
      </c>
      <c r="B25" s="146"/>
      <c r="C25" s="146"/>
      <c r="D25" s="112" t="s">
        <v>83</v>
      </c>
      <c r="E25" s="109" t="s">
        <v>41</v>
      </c>
      <c r="F25" s="109" t="s">
        <v>41</v>
      </c>
      <c r="G25" s="112">
        <v>20</v>
      </c>
    </row>
    <row r="26" spans="1:7" ht="18" customHeight="1">
      <c r="A26" s="146">
        <v>2070308</v>
      </c>
      <c r="B26" s="146"/>
      <c r="C26" s="146"/>
      <c r="D26" s="112" t="s">
        <v>84</v>
      </c>
      <c r="E26" s="119"/>
      <c r="F26" s="119"/>
      <c r="G26" s="112">
        <v>30</v>
      </c>
    </row>
    <row r="27" spans="1:7" ht="27">
      <c r="A27" s="146">
        <v>2080199</v>
      </c>
      <c r="B27" s="146"/>
      <c r="C27" s="146"/>
      <c r="D27" s="112" t="s">
        <v>86</v>
      </c>
      <c r="E27" s="119"/>
      <c r="F27" s="119"/>
      <c r="G27" s="112">
        <v>5</v>
      </c>
    </row>
    <row r="28" spans="1:7" ht="27">
      <c r="A28" s="146">
        <v>2080208</v>
      </c>
      <c r="B28" s="146"/>
      <c r="C28" s="146"/>
      <c r="D28" s="112" t="s">
        <v>87</v>
      </c>
      <c r="E28" s="119"/>
      <c r="F28" s="119"/>
      <c r="G28" s="112">
        <v>5</v>
      </c>
    </row>
    <row r="29" spans="1:7" ht="13.5">
      <c r="A29" s="146">
        <v>2080299</v>
      </c>
      <c r="B29" s="146"/>
      <c r="C29" s="146"/>
      <c r="D29" s="147" t="s">
        <v>88</v>
      </c>
      <c r="E29" s="119"/>
      <c r="F29" s="119"/>
      <c r="G29" s="112">
        <v>45</v>
      </c>
    </row>
    <row r="30" spans="1:7" ht="27">
      <c r="A30" s="146">
        <v>2080599</v>
      </c>
      <c r="B30" s="146"/>
      <c r="C30" s="146"/>
      <c r="D30" s="112" t="s">
        <v>89</v>
      </c>
      <c r="E30" s="119"/>
      <c r="F30" s="119"/>
      <c r="G30" s="112">
        <v>35</v>
      </c>
    </row>
    <row r="31" spans="1:7" ht="13.5">
      <c r="A31" s="146">
        <v>2080801</v>
      </c>
      <c r="B31" s="146"/>
      <c r="C31" s="146"/>
      <c r="D31" s="112" t="s">
        <v>90</v>
      </c>
      <c r="E31" s="119"/>
      <c r="F31" s="119"/>
      <c r="G31" s="112">
        <v>40</v>
      </c>
    </row>
    <row r="32" spans="1:7" ht="13.5">
      <c r="A32" s="146">
        <v>2080805</v>
      </c>
      <c r="B32" s="146"/>
      <c r="C32" s="146"/>
      <c r="D32" s="112" t="s">
        <v>91</v>
      </c>
      <c r="E32" s="119"/>
      <c r="F32" s="119"/>
      <c r="G32" s="112">
        <v>25</v>
      </c>
    </row>
    <row r="33" spans="1:7" ht="13.5">
      <c r="A33" s="146">
        <v>2081002</v>
      </c>
      <c r="B33" s="146"/>
      <c r="C33" s="146"/>
      <c r="D33" s="112" t="s">
        <v>92</v>
      </c>
      <c r="E33" s="119"/>
      <c r="F33" s="119"/>
      <c r="G33" s="112">
        <v>52</v>
      </c>
    </row>
    <row r="34" spans="1:7" ht="13.5">
      <c r="A34" s="146">
        <v>2081105</v>
      </c>
      <c r="B34" s="146"/>
      <c r="C34" s="146"/>
      <c r="D34" s="112" t="s">
        <v>93</v>
      </c>
      <c r="E34" s="119"/>
      <c r="F34" s="119"/>
      <c r="G34" s="112">
        <v>28</v>
      </c>
    </row>
    <row r="35" spans="1:7" ht="27">
      <c r="A35" s="146" t="s">
        <v>94</v>
      </c>
      <c r="B35" s="146"/>
      <c r="C35" s="146"/>
      <c r="D35" s="24" t="s">
        <v>95</v>
      </c>
      <c r="E35" s="119"/>
      <c r="F35" s="119"/>
      <c r="G35" s="112">
        <v>56</v>
      </c>
    </row>
    <row r="36" spans="1:7" ht="13.5">
      <c r="A36" s="146">
        <v>2100717</v>
      </c>
      <c r="B36" s="146"/>
      <c r="C36" s="146"/>
      <c r="D36" s="112" t="s">
        <v>97</v>
      </c>
      <c r="E36" s="119"/>
      <c r="F36" s="119"/>
      <c r="G36" s="112">
        <v>20</v>
      </c>
    </row>
    <row r="37" spans="1:7" ht="13.5">
      <c r="A37" s="146">
        <v>2101301</v>
      </c>
      <c r="B37" s="146"/>
      <c r="C37" s="146"/>
      <c r="D37" s="112" t="s">
        <v>98</v>
      </c>
      <c r="E37" s="119"/>
      <c r="F37" s="119"/>
      <c r="G37" s="112">
        <v>70</v>
      </c>
    </row>
    <row r="38" spans="1:7" ht="13.5">
      <c r="A38" s="146">
        <v>2120104</v>
      </c>
      <c r="B38" s="146"/>
      <c r="C38" s="146"/>
      <c r="D38" s="112" t="s">
        <v>100</v>
      </c>
      <c r="E38" s="119"/>
      <c r="F38" s="119"/>
      <c r="G38" s="112">
        <v>650</v>
      </c>
    </row>
    <row r="39" spans="1:7" ht="27">
      <c r="A39" s="146">
        <v>2120199</v>
      </c>
      <c r="B39" s="146"/>
      <c r="C39" s="146"/>
      <c r="D39" s="112" t="s">
        <v>101</v>
      </c>
      <c r="E39" s="119"/>
      <c r="F39" s="119"/>
      <c r="G39" s="112">
        <v>116</v>
      </c>
    </row>
    <row r="40" spans="1:7" ht="27">
      <c r="A40" s="146">
        <v>2120201</v>
      </c>
      <c r="B40" s="146"/>
      <c r="C40" s="146"/>
      <c r="D40" s="112" t="s">
        <v>102</v>
      </c>
      <c r="E40" s="119"/>
      <c r="F40" s="119"/>
      <c r="G40" s="112">
        <v>350</v>
      </c>
    </row>
    <row r="41" spans="1:7" ht="27">
      <c r="A41" s="146" t="s">
        <v>103</v>
      </c>
      <c r="B41" s="146"/>
      <c r="C41" s="146"/>
      <c r="D41" s="24" t="s">
        <v>104</v>
      </c>
      <c r="E41" s="119"/>
      <c r="F41" s="119"/>
      <c r="G41" s="112">
        <v>100</v>
      </c>
    </row>
    <row r="42" spans="1:7" ht="13.5">
      <c r="A42" s="146">
        <v>2120501</v>
      </c>
      <c r="B42" s="146"/>
      <c r="C42" s="146"/>
      <c r="D42" s="112" t="s">
        <v>105</v>
      </c>
      <c r="E42" s="119"/>
      <c r="F42" s="119"/>
      <c r="G42" s="112">
        <v>1640</v>
      </c>
    </row>
    <row r="43" spans="1:7" ht="27">
      <c r="A43" s="146">
        <v>2130106</v>
      </c>
      <c r="B43" s="146"/>
      <c r="C43" s="146"/>
      <c r="D43" s="112" t="s">
        <v>107</v>
      </c>
      <c r="E43" s="119"/>
      <c r="F43" s="119"/>
      <c r="G43" s="112">
        <v>5</v>
      </c>
    </row>
    <row r="44" spans="1:7" ht="13.5">
      <c r="A44" s="146">
        <v>2130108</v>
      </c>
      <c r="B44" s="146"/>
      <c r="C44" s="146"/>
      <c r="D44" s="112" t="s">
        <v>108</v>
      </c>
      <c r="E44" s="119"/>
      <c r="F44" s="119"/>
      <c r="G44" s="112">
        <v>5</v>
      </c>
    </row>
    <row r="45" spans="1:7" ht="13.5">
      <c r="A45" s="146">
        <v>2130142</v>
      </c>
      <c r="B45" s="146"/>
      <c r="C45" s="146"/>
      <c r="D45" s="112" t="s">
        <v>109</v>
      </c>
      <c r="E45" s="119"/>
      <c r="F45" s="119"/>
      <c r="G45" s="112">
        <v>200</v>
      </c>
    </row>
    <row r="46" spans="1:7" ht="13.5">
      <c r="A46" s="146">
        <v>2130216</v>
      </c>
      <c r="B46" s="146"/>
      <c r="C46" s="146"/>
      <c r="D46" s="112" t="s">
        <v>110</v>
      </c>
      <c r="E46" s="119"/>
      <c r="F46" s="119"/>
      <c r="G46" s="112">
        <v>22</v>
      </c>
    </row>
    <row r="47" spans="1:7" ht="13.5">
      <c r="A47" s="146">
        <v>2130314</v>
      </c>
      <c r="B47" s="146"/>
      <c r="C47" s="146"/>
      <c r="D47" s="112" t="s">
        <v>111</v>
      </c>
      <c r="E47" s="119"/>
      <c r="F47" s="119"/>
      <c r="G47" s="112">
        <v>40</v>
      </c>
    </row>
    <row r="48" spans="1:7" ht="13.5">
      <c r="A48" s="146">
        <v>2130599</v>
      </c>
      <c r="B48" s="146"/>
      <c r="C48" s="146"/>
      <c r="D48" s="24" t="s">
        <v>112</v>
      </c>
      <c r="E48" s="119"/>
      <c r="F48" s="119"/>
      <c r="G48" s="112">
        <v>160</v>
      </c>
    </row>
    <row r="49" spans="1:7" ht="27">
      <c r="A49" s="146">
        <v>2130706</v>
      </c>
      <c r="B49" s="146"/>
      <c r="C49" s="146"/>
      <c r="D49" s="112" t="s">
        <v>113</v>
      </c>
      <c r="E49" s="119"/>
      <c r="F49" s="119"/>
      <c r="G49" s="112">
        <v>150</v>
      </c>
    </row>
    <row r="50" spans="1:7" ht="27">
      <c r="A50" s="146">
        <v>2130707</v>
      </c>
      <c r="B50" s="146"/>
      <c r="C50" s="146"/>
      <c r="D50" s="112" t="s">
        <v>114</v>
      </c>
      <c r="E50" s="119"/>
      <c r="F50" s="119"/>
      <c r="G50" s="112">
        <v>500</v>
      </c>
    </row>
    <row r="51" spans="1:7" ht="13.5">
      <c r="A51" s="146">
        <v>2139999</v>
      </c>
      <c r="B51" s="146"/>
      <c r="C51" s="146"/>
      <c r="D51" s="112" t="s">
        <v>115</v>
      </c>
      <c r="E51" s="119"/>
      <c r="F51" s="119"/>
      <c r="G51" s="112">
        <v>89</v>
      </c>
    </row>
    <row r="52" spans="1:7" ht="27">
      <c r="A52" s="146">
        <v>2140110</v>
      </c>
      <c r="B52" s="146"/>
      <c r="C52" s="146"/>
      <c r="D52" s="112" t="s">
        <v>117</v>
      </c>
      <c r="E52" s="119"/>
      <c r="F52" s="119"/>
      <c r="G52" s="112">
        <v>5</v>
      </c>
    </row>
    <row r="53" spans="1:7" ht="13.5">
      <c r="A53" s="146">
        <v>2210201</v>
      </c>
      <c r="B53" s="146"/>
      <c r="C53" s="146"/>
      <c r="D53" s="112" t="s">
        <v>119</v>
      </c>
      <c r="E53" s="119"/>
      <c r="F53" s="119"/>
      <c r="G53" s="112">
        <v>400</v>
      </c>
    </row>
    <row r="54" spans="1:7" ht="27">
      <c r="A54" s="146">
        <v>2240106</v>
      </c>
      <c r="B54" s="146"/>
      <c r="C54" s="146"/>
      <c r="D54" s="112" t="s">
        <v>121</v>
      </c>
      <c r="E54" s="119"/>
      <c r="F54" s="119"/>
      <c r="G54" s="112">
        <v>25</v>
      </c>
    </row>
    <row r="55" spans="1:7" ht="13.5">
      <c r="A55" s="146">
        <v>227</v>
      </c>
      <c r="B55" s="146"/>
      <c r="C55" s="146"/>
      <c r="D55" s="148" t="s">
        <v>122</v>
      </c>
      <c r="E55" s="119"/>
      <c r="F55" s="119"/>
      <c r="G55" s="148">
        <v>298</v>
      </c>
    </row>
  </sheetData>
  <sheetProtection/>
  <mergeCells count="54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9" sqref="E9"/>
    </sheetView>
  </sheetViews>
  <sheetFormatPr defaultColWidth="2.7109375" defaultRowHeight="15"/>
  <cols>
    <col min="1" max="1" width="9.28125" style="98" customWidth="1"/>
    <col min="2" max="2" width="21.8515625" style="98" bestFit="1" customWidth="1"/>
    <col min="3" max="3" width="8.57421875" style="98" customWidth="1"/>
    <col min="4" max="4" width="10.140625" style="99" customWidth="1"/>
    <col min="5" max="5" width="8.57421875" style="98" customWidth="1"/>
    <col min="6" max="6" width="11.00390625" style="98" customWidth="1"/>
    <col min="7" max="7" width="21.8515625" style="98" bestFit="1" customWidth="1"/>
    <col min="8" max="10" width="8.57421875" style="98" customWidth="1"/>
    <col min="11" max="12" width="11.00390625" style="98" customWidth="1"/>
    <col min="13" max="32" width="9.00390625" style="98" customWidth="1"/>
    <col min="33" max="224" width="2.7109375" style="98" customWidth="1"/>
    <col min="225" max="254" width="9.00390625" style="98" customWidth="1"/>
    <col min="255" max="16384" width="2.7109375" style="98" customWidth="1"/>
  </cols>
  <sheetData>
    <row r="1" spans="1:10" ht="18.75" customHeight="1">
      <c r="A1" s="62" t="s">
        <v>145</v>
      </c>
      <c r="B1" s="62"/>
      <c r="C1" s="62"/>
      <c r="D1" s="100"/>
      <c r="E1" s="62"/>
      <c r="F1" s="62"/>
      <c r="G1" s="62"/>
      <c r="H1" s="62"/>
      <c r="I1" s="62"/>
      <c r="J1" s="62"/>
    </row>
    <row r="2" spans="1:12" ht="35.25" customHeight="1">
      <c r="A2" s="101" t="s">
        <v>146</v>
      </c>
      <c r="B2" s="101"/>
      <c r="C2" s="101"/>
      <c r="D2" s="101"/>
      <c r="E2" s="101"/>
      <c r="F2" s="101"/>
      <c r="G2" s="101"/>
      <c r="H2" s="101"/>
      <c r="I2" s="101"/>
      <c r="J2" s="101"/>
      <c r="K2" s="121"/>
      <c r="L2" s="121"/>
    </row>
    <row r="4" spans="1:11" ht="22.5" customHeight="1">
      <c r="A4" s="102" t="s">
        <v>2</v>
      </c>
      <c r="B4" s="102"/>
      <c r="C4" s="102"/>
      <c r="D4" s="103"/>
      <c r="H4" s="104" t="s">
        <v>3</v>
      </c>
      <c r="I4" s="104"/>
      <c r="J4" s="104"/>
      <c r="K4" s="122"/>
    </row>
    <row r="5" spans="1:10" s="66" customFormat="1" ht="26.25" customHeight="1">
      <c r="A5" s="105" t="s">
        <v>147</v>
      </c>
      <c r="B5" s="105"/>
      <c r="C5" s="105" t="s">
        <v>148</v>
      </c>
      <c r="D5" s="105"/>
      <c r="E5" s="105"/>
      <c r="F5" s="105" t="s">
        <v>147</v>
      </c>
      <c r="G5" s="105"/>
      <c r="H5" s="105" t="s">
        <v>148</v>
      </c>
      <c r="I5" s="105"/>
      <c r="J5" s="105"/>
    </row>
    <row r="6" spans="1:10" s="66" customFormat="1" ht="39.75" customHeight="1">
      <c r="A6" s="106" t="s">
        <v>149</v>
      </c>
      <c r="B6" s="106" t="s">
        <v>49</v>
      </c>
      <c r="C6" s="106" t="s">
        <v>60</v>
      </c>
      <c r="D6" s="106" t="s">
        <v>150</v>
      </c>
      <c r="E6" s="106" t="s">
        <v>151</v>
      </c>
      <c r="F6" s="106" t="s">
        <v>149</v>
      </c>
      <c r="G6" s="106" t="s">
        <v>49</v>
      </c>
      <c r="H6" s="106" t="s">
        <v>60</v>
      </c>
      <c r="I6" s="106" t="s">
        <v>150</v>
      </c>
      <c r="J6" s="106" t="s">
        <v>151</v>
      </c>
    </row>
    <row r="7" spans="1:10" s="97" customFormat="1" ht="29.25" customHeight="1">
      <c r="A7" s="107">
        <v>301</v>
      </c>
      <c r="B7" s="107" t="s">
        <v>152</v>
      </c>
      <c r="C7" s="108">
        <f>SUM(C8:C20)</f>
        <v>4859</v>
      </c>
      <c r="D7" s="108">
        <f>SUM(D8:D20)</f>
        <v>4859</v>
      </c>
      <c r="E7" s="109"/>
      <c r="F7" s="107">
        <v>303</v>
      </c>
      <c r="G7" s="107" t="s">
        <v>153</v>
      </c>
      <c r="H7" s="110"/>
      <c r="I7" s="114"/>
      <c r="J7" s="107"/>
    </row>
    <row r="8" spans="1:10" s="97" customFormat="1" ht="28.5" customHeight="1">
      <c r="A8" s="111" t="s">
        <v>154</v>
      </c>
      <c r="B8" s="111" t="s">
        <v>155</v>
      </c>
      <c r="C8" s="112">
        <v>683</v>
      </c>
      <c r="D8" s="112">
        <v>683</v>
      </c>
      <c r="E8" s="109"/>
      <c r="F8" s="111" t="s">
        <v>156</v>
      </c>
      <c r="G8" s="111" t="s">
        <v>157</v>
      </c>
      <c r="H8" s="107"/>
      <c r="I8" s="107"/>
      <c r="J8" s="107"/>
    </row>
    <row r="9" spans="1:10" s="97" customFormat="1" ht="27.75" customHeight="1">
      <c r="A9" s="111" t="s">
        <v>158</v>
      </c>
      <c r="B9" s="111" t="s">
        <v>159</v>
      </c>
      <c r="C9" s="112">
        <f>1763+590-28</f>
        <v>2325</v>
      </c>
      <c r="D9" s="112">
        <f>1763+590-28</f>
        <v>2325</v>
      </c>
      <c r="E9" s="109"/>
      <c r="F9" s="111" t="s">
        <v>160</v>
      </c>
      <c r="G9" s="111" t="s">
        <v>161</v>
      </c>
      <c r="H9" s="107"/>
      <c r="I9" s="107"/>
      <c r="J9" s="107"/>
    </row>
    <row r="10" spans="1:10" s="97" customFormat="1" ht="21.75" customHeight="1">
      <c r="A10" s="111" t="s">
        <v>162</v>
      </c>
      <c r="B10" s="111" t="s">
        <v>163</v>
      </c>
      <c r="C10" s="112">
        <v>198</v>
      </c>
      <c r="D10" s="112">
        <v>198</v>
      </c>
      <c r="E10" s="109"/>
      <c r="F10" s="111" t="s">
        <v>164</v>
      </c>
      <c r="G10" s="111" t="s">
        <v>165</v>
      </c>
      <c r="H10" s="107"/>
      <c r="I10" s="107"/>
      <c r="J10" s="107"/>
    </row>
    <row r="11" spans="1:10" s="97" customFormat="1" ht="21.75" customHeight="1">
      <c r="A11" s="111" t="s">
        <v>166</v>
      </c>
      <c r="B11" s="111" t="s">
        <v>167</v>
      </c>
      <c r="C11" s="113"/>
      <c r="D11" s="113"/>
      <c r="E11" s="109"/>
      <c r="F11" s="111" t="s">
        <v>168</v>
      </c>
      <c r="G11" s="111" t="s">
        <v>169</v>
      </c>
      <c r="H11" s="114"/>
      <c r="I11" s="114"/>
      <c r="J11" s="107"/>
    </row>
    <row r="12" spans="1:10" s="97" customFormat="1" ht="21.75" customHeight="1">
      <c r="A12" s="111" t="s">
        <v>170</v>
      </c>
      <c r="B12" s="111" t="s">
        <v>171</v>
      </c>
      <c r="C12" s="112">
        <v>480</v>
      </c>
      <c r="D12" s="112">
        <v>480</v>
      </c>
      <c r="E12" s="109"/>
      <c r="F12" s="111" t="s">
        <v>172</v>
      </c>
      <c r="G12" s="111" t="s">
        <v>173</v>
      </c>
      <c r="H12" s="114"/>
      <c r="I12" s="114"/>
      <c r="J12" s="107"/>
    </row>
    <row r="13" spans="1:10" s="97" customFormat="1" ht="33" customHeight="1">
      <c r="A13" s="111" t="s">
        <v>174</v>
      </c>
      <c r="B13" s="111" t="s">
        <v>175</v>
      </c>
      <c r="C13" s="112">
        <v>369</v>
      </c>
      <c r="D13" s="112">
        <v>369</v>
      </c>
      <c r="E13" s="109"/>
      <c r="F13" s="111" t="s">
        <v>176</v>
      </c>
      <c r="G13" s="111" t="s">
        <v>177</v>
      </c>
      <c r="H13" s="107"/>
      <c r="I13" s="107"/>
      <c r="J13" s="107"/>
    </row>
    <row r="14" spans="1:10" s="97" customFormat="1" ht="21.75" customHeight="1">
      <c r="A14" s="111" t="s">
        <v>178</v>
      </c>
      <c r="B14" s="111" t="s">
        <v>179</v>
      </c>
      <c r="C14" s="112">
        <v>268</v>
      </c>
      <c r="D14" s="112">
        <v>268</v>
      </c>
      <c r="E14" s="109"/>
      <c r="F14" s="111" t="s">
        <v>180</v>
      </c>
      <c r="G14" s="111" t="s">
        <v>181</v>
      </c>
      <c r="H14" s="114"/>
      <c r="I14" s="114"/>
      <c r="J14" s="107"/>
    </row>
    <row r="15" spans="1:10" s="97" customFormat="1" ht="30" customHeight="1">
      <c r="A15" s="111" t="s">
        <v>182</v>
      </c>
      <c r="B15" s="111" t="s">
        <v>183</v>
      </c>
      <c r="C15" s="112">
        <v>489</v>
      </c>
      <c r="D15" s="112">
        <v>489</v>
      </c>
      <c r="E15" s="109"/>
      <c r="F15" s="111" t="s">
        <v>184</v>
      </c>
      <c r="G15" s="111" t="s">
        <v>185</v>
      </c>
      <c r="H15" s="107"/>
      <c r="I15" s="107"/>
      <c r="J15" s="107"/>
    </row>
    <row r="16" spans="1:10" s="97" customFormat="1" ht="30" customHeight="1">
      <c r="A16" s="111" t="s">
        <v>186</v>
      </c>
      <c r="B16" s="111" t="s">
        <v>187</v>
      </c>
      <c r="C16" s="113"/>
      <c r="D16" s="113"/>
      <c r="E16" s="109"/>
      <c r="F16" s="111" t="s">
        <v>188</v>
      </c>
      <c r="G16" s="111" t="s">
        <v>189</v>
      </c>
      <c r="H16" s="114"/>
      <c r="I16" s="114"/>
      <c r="J16" s="107"/>
    </row>
    <row r="17" spans="1:10" s="97" customFormat="1" ht="30" customHeight="1">
      <c r="A17" s="111" t="s">
        <v>190</v>
      </c>
      <c r="B17" s="111" t="s">
        <v>191</v>
      </c>
      <c r="C17" s="112">
        <f>28+19</f>
        <v>47</v>
      </c>
      <c r="D17" s="112">
        <f>28+19</f>
        <v>47</v>
      </c>
      <c r="E17" s="109"/>
      <c r="F17" s="111" t="s">
        <v>192</v>
      </c>
      <c r="G17" s="111" t="s">
        <v>193</v>
      </c>
      <c r="H17" s="107"/>
      <c r="I17" s="107"/>
      <c r="J17" s="107"/>
    </row>
    <row r="18" spans="1:10" s="97" customFormat="1" ht="30" customHeight="1">
      <c r="A18" s="111" t="s">
        <v>194</v>
      </c>
      <c r="B18" s="111" t="s">
        <v>119</v>
      </c>
      <c r="C18" s="112"/>
      <c r="D18" s="112"/>
      <c r="E18" s="109"/>
      <c r="F18" s="111" t="s">
        <v>195</v>
      </c>
      <c r="G18" s="111" t="s">
        <v>196</v>
      </c>
      <c r="H18" s="107"/>
      <c r="I18" s="107"/>
      <c r="J18" s="107"/>
    </row>
    <row r="19" spans="1:10" s="97" customFormat="1" ht="28.5">
      <c r="A19" s="111" t="s">
        <v>197</v>
      </c>
      <c r="B19" s="111" t="s">
        <v>198</v>
      </c>
      <c r="C19" s="115"/>
      <c r="D19" s="115"/>
      <c r="E19" s="109"/>
      <c r="F19" s="111" t="s">
        <v>199</v>
      </c>
      <c r="G19" s="111" t="s">
        <v>200</v>
      </c>
      <c r="H19" s="114"/>
      <c r="I19" s="114"/>
      <c r="J19" s="107"/>
    </row>
    <row r="20" spans="1:10" s="97" customFormat="1" ht="30" customHeight="1">
      <c r="A20" s="111" t="s">
        <v>201</v>
      </c>
      <c r="B20" s="111" t="s">
        <v>202</v>
      </c>
      <c r="C20" s="115"/>
      <c r="D20" s="115"/>
      <c r="E20" s="109"/>
      <c r="F20" s="111"/>
      <c r="G20" s="111"/>
      <c r="H20" s="107"/>
      <c r="I20" s="107"/>
      <c r="J20" s="107"/>
    </row>
    <row r="21" spans="1:10" s="97" customFormat="1" ht="21.75" customHeight="1">
      <c r="A21" s="107" t="s">
        <v>203</v>
      </c>
      <c r="B21" s="107" t="s">
        <v>204</v>
      </c>
      <c r="C21" s="108">
        <f>SUM(C22:C48)</f>
        <v>997</v>
      </c>
      <c r="D21" s="108">
        <f>SUM(D22:D48)</f>
        <v>997</v>
      </c>
      <c r="E21" s="109"/>
      <c r="F21" s="111"/>
      <c r="G21" s="111"/>
      <c r="H21" s="107"/>
      <c r="I21" s="107"/>
      <c r="J21" s="107"/>
    </row>
    <row r="22" spans="1:10" s="97" customFormat="1" ht="21.75" customHeight="1">
      <c r="A22" s="116">
        <v>30201</v>
      </c>
      <c r="B22" s="111" t="s">
        <v>205</v>
      </c>
      <c r="C22" s="112">
        <v>380</v>
      </c>
      <c r="D22" s="112">
        <v>380</v>
      </c>
      <c r="E22" s="109"/>
      <c r="F22" s="111"/>
      <c r="G22" s="111"/>
      <c r="H22" s="107"/>
      <c r="I22" s="107"/>
      <c r="J22" s="107"/>
    </row>
    <row r="23" spans="1:10" s="97" customFormat="1" ht="33" customHeight="1">
      <c r="A23" s="111" t="s">
        <v>206</v>
      </c>
      <c r="B23" s="111" t="s">
        <v>207</v>
      </c>
      <c r="C23" s="112"/>
      <c r="D23" s="112"/>
      <c r="E23" s="109"/>
      <c r="F23" s="111"/>
      <c r="G23" s="111"/>
      <c r="H23" s="107"/>
      <c r="I23" s="107"/>
      <c r="J23" s="107"/>
    </row>
    <row r="24" spans="1:10" s="97" customFormat="1" ht="21.75" customHeight="1">
      <c r="A24" s="111" t="s">
        <v>208</v>
      </c>
      <c r="B24" s="111" t="s">
        <v>209</v>
      </c>
      <c r="C24" s="113"/>
      <c r="D24" s="113"/>
      <c r="E24" s="109"/>
      <c r="F24" s="111"/>
      <c r="G24" s="111"/>
      <c r="H24" s="107"/>
      <c r="I24" s="107"/>
      <c r="J24" s="107"/>
    </row>
    <row r="25" spans="1:10" s="97" customFormat="1" ht="27.75" customHeight="1">
      <c r="A25" s="111" t="s">
        <v>210</v>
      </c>
      <c r="B25" s="111" t="s">
        <v>211</v>
      </c>
      <c r="C25" s="113"/>
      <c r="D25" s="113"/>
      <c r="E25" s="109"/>
      <c r="F25" s="111"/>
      <c r="G25" s="111"/>
      <c r="H25" s="107"/>
      <c r="I25" s="107"/>
      <c r="J25" s="107"/>
    </row>
    <row r="26" spans="1:10" s="97" customFormat="1" ht="27.75" customHeight="1">
      <c r="A26" s="117">
        <v>30205</v>
      </c>
      <c r="B26" s="117" t="s">
        <v>212</v>
      </c>
      <c r="C26" s="112"/>
      <c r="D26" s="112"/>
      <c r="E26" s="109"/>
      <c r="F26" s="111"/>
      <c r="G26" s="111"/>
      <c r="H26" s="107"/>
      <c r="I26" s="107"/>
      <c r="J26" s="107"/>
    </row>
    <row r="27" spans="1:10" s="97" customFormat="1" ht="27.75" customHeight="1">
      <c r="A27" s="117">
        <v>30206</v>
      </c>
      <c r="B27" s="117" t="s">
        <v>213</v>
      </c>
      <c r="C27" s="112">
        <v>166</v>
      </c>
      <c r="D27" s="112">
        <v>166</v>
      </c>
      <c r="E27" s="109"/>
      <c r="F27" s="111"/>
      <c r="G27" s="111"/>
      <c r="H27" s="107"/>
      <c r="I27" s="107"/>
      <c r="J27" s="107"/>
    </row>
    <row r="28" spans="1:10" s="97" customFormat="1" ht="22.5" customHeight="1">
      <c r="A28" s="117">
        <v>30207</v>
      </c>
      <c r="B28" s="117" t="s">
        <v>214</v>
      </c>
      <c r="C28" s="112">
        <v>24</v>
      </c>
      <c r="D28" s="112">
        <v>24</v>
      </c>
      <c r="E28" s="109"/>
      <c r="F28" s="111"/>
      <c r="G28" s="111"/>
      <c r="H28" s="107"/>
      <c r="I28" s="107"/>
      <c r="J28" s="107"/>
    </row>
    <row r="29" spans="1:10" s="97" customFormat="1" ht="21.75" customHeight="1">
      <c r="A29" s="117">
        <v>30208</v>
      </c>
      <c r="B29" s="117" t="s">
        <v>215</v>
      </c>
      <c r="C29" s="112">
        <v>82</v>
      </c>
      <c r="D29" s="112">
        <v>82</v>
      </c>
      <c r="E29" s="109"/>
      <c r="F29" s="111"/>
      <c r="G29" s="111"/>
      <c r="H29" s="107"/>
      <c r="I29" s="107"/>
      <c r="J29" s="107"/>
    </row>
    <row r="30" spans="1:10" s="97" customFormat="1" ht="21.75" customHeight="1">
      <c r="A30" s="117">
        <v>30209</v>
      </c>
      <c r="B30" s="117" t="s">
        <v>216</v>
      </c>
      <c r="C30" s="112"/>
      <c r="D30" s="112"/>
      <c r="E30" s="109"/>
      <c r="F30" s="111"/>
      <c r="G30" s="111"/>
      <c r="H30" s="107"/>
      <c r="I30" s="107"/>
      <c r="J30" s="107"/>
    </row>
    <row r="31" spans="1:10" s="97" customFormat="1" ht="21.75" customHeight="1">
      <c r="A31" s="117">
        <v>30211</v>
      </c>
      <c r="B31" s="117" t="s">
        <v>217</v>
      </c>
      <c r="C31" s="113">
        <v>9</v>
      </c>
      <c r="D31" s="113">
        <v>9</v>
      </c>
      <c r="E31" s="109"/>
      <c r="F31" s="111"/>
      <c r="G31" s="111"/>
      <c r="H31" s="107"/>
      <c r="I31" s="107"/>
      <c r="J31" s="107"/>
    </row>
    <row r="32" spans="1:10" s="97" customFormat="1" ht="21.75" customHeight="1">
      <c r="A32" s="117">
        <v>30212</v>
      </c>
      <c r="B32" s="117" t="s">
        <v>218</v>
      </c>
      <c r="C32" s="113"/>
      <c r="D32" s="113"/>
      <c r="E32" s="109"/>
      <c r="F32" s="107"/>
      <c r="G32" s="107"/>
      <c r="H32" s="107"/>
      <c r="I32" s="107"/>
      <c r="J32" s="107"/>
    </row>
    <row r="33" spans="1:10" s="97" customFormat="1" ht="21.75" customHeight="1">
      <c r="A33" s="117">
        <v>30213</v>
      </c>
      <c r="B33" s="117" t="s">
        <v>219</v>
      </c>
      <c r="C33" s="112">
        <v>11</v>
      </c>
      <c r="D33" s="112">
        <v>11</v>
      </c>
      <c r="E33" s="109"/>
      <c r="F33" s="107"/>
      <c r="G33" s="107"/>
      <c r="H33" s="107"/>
      <c r="I33" s="107"/>
      <c r="J33" s="107"/>
    </row>
    <row r="34" spans="1:10" s="97" customFormat="1" ht="14.25">
      <c r="A34" s="117">
        <v>30214</v>
      </c>
      <c r="B34" s="117" t="s">
        <v>220</v>
      </c>
      <c r="C34" s="113"/>
      <c r="D34" s="113"/>
      <c r="E34" s="109"/>
      <c r="F34" s="107"/>
      <c r="G34" s="107"/>
      <c r="H34" s="107"/>
      <c r="I34" s="107"/>
      <c r="J34" s="107"/>
    </row>
    <row r="35" spans="1:10" s="97" customFormat="1" ht="21.75" customHeight="1">
      <c r="A35" s="117">
        <v>30215</v>
      </c>
      <c r="B35" s="117" t="s">
        <v>221</v>
      </c>
      <c r="C35" s="112">
        <v>5</v>
      </c>
      <c r="D35" s="112">
        <v>5</v>
      </c>
      <c r="E35" s="109"/>
      <c r="F35" s="107"/>
      <c r="G35" s="107"/>
      <c r="H35" s="107"/>
      <c r="I35" s="107"/>
      <c r="J35" s="107"/>
    </row>
    <row r="36" spans="1:10" s="97" customFormat="1" ht="21.75" customHeight="1">
      <c r="A36" s="117">
        <v>30216</v>
      </c>
      <c r="B36" s="117" t="s">
        <v>222</v>
      </c>
      <c r="C36" s="112">
        <v>5</v>
      </c>
      <c r="D36" s="112">
        <v>5</v>
      </c>
      <c r="E36" s="109"/>
      <c r="F36" s="107"/>
      <c r="G36" s="107"/>
      <c r="H36" s="107"/>
      <c r="I36" s="107"/>
      <c r="J36" s="107"/>
    </row>
    <row r="37" spans="1:10" s="97" customFormat="1" ht="21.75" customHeight="1">
      <c r="A37" s="117">
        <v>30217</v>
      </c>
      <c r="B37" s="117" t="s">
        <v>223</v>
      </c>
      <c r="C37" s="118"/>
      <c r="D37" s="118"/>
      <c r="E37" s="109"/>
      <c r="F37" s="119"/>
      <c r="G37" s="119"/>
      <c r="H37" s="119"/>
      <c r="I37" s="119"/>
      <c r="J37" s="119"/>
    </row>
    <row r="38" spans="1:10" s="97" customFormat="1" ht="21.75" customHeight="1">
      <c r="A38" s="117">
        <v>30218</v>
      </c>
      <c r="B38" s="117" t="s">
        <v>224</v>
      </c>
      <c r="C38" s="113"/>
      <c r="D38" s="113"/>
      <c r="E38" s="109"/>
      <c r="F38" s="119"/>
      <c r="G38" s="119"/>
      <c r="H38" s="119"/>
      <c r="I38" s="119"/>
      <c r="J38" s="119"/>
    </row>
    <row r="39" spans="1:10" s="97" customFormat="1" ht="21.75" customHeight="1">
      <c r="A39" s="117">
        <v>30224</v>
      </c>
      <c r="B39" s="117" t="s">
        <v>225</v>
      </c>
      <c r="C39" s="113"/>
      <c r="D39" s="113"/>
      <c r="E39" s="109"/>
      <c r="F39" s="119"/>
      <c r="G39" s="119"/>
      <c r="H39" s="119"/>
      <c r="I39" s="119"/>
      <c r="J39" s="119"/>
    </row>
    <row r="40" spans="1:10" s="97" customFormat="1" ht="21.75" customHeight="1">
      <c r="A40" s="117">
        <v>30225</v>
      </c>
      <c r="B40" s="117" t="s">
        <v>226</v>
      </c>
      <c r="C40" s="113"/>
      <c r="D40" s="113"/>
      <c r="E40" s="109"/>
      <c r="F40" s="119"/>
      <c r="G40" s="119"/>
      <c r="H40" s="119"/>
      <c r="I40" s="119"/>
      <c r="J40" s="119"/>
    </row>
    <row r="41" spans="1:10" s="97" customFormat="1" ht="21.75" customHeight="1">
      <c r="A41" s="117">
        <v>30226</v>
      </c>
      <c r="B41" s="117" t="s">
        <v>227</v>
      </c>
      <c r="C41" s="112"/>
      <c r="D41" s="112"/>
      <c r="E41" s="109"/>
      <c r="F41" s="119"/>
      <c r="G41" s="119"/>
      <c r="H41" s="119"/>
      <c r="I41" s="119"/>
      <c r="J41" s="119"/>
    </row>
    <row r="42" spans="1:10" s="97" customFormat="1" ht="21.75" customHeight="1">
      <c r="A42" s="117">
        <v>30227</v>
      </c>
      <c r="B42" s="117" t="s">
        <v>228</v>
      </c>
      <c r="C42" s="112"/>
      <c r="D42" s="112"/>
      <c r="E42" s="109"/>
      <c r="F42" s="119"/>
      <c r="G42" s="119"/>
      <c r="H42" s="119"/>
      <c r="I42" s="119"/>
      <c r="J42" s="119"/>
    </row>
    <row r="43" spans="1:10" s="97" customFormat="1" ht="21.75" customHeight="1">
      <c r="A43" s="117">
        <v>30228</v>
      </c>
      <c r="B43" s="117" t="s">
        <v>229</v>
      </c>
      <c r="C43" s="113">
        <v>90</v>
      </c>
      <c r="D43" s="113">
        <v>90</v>
      </c>
      <c r="E43" s="109"/>
      <c r="F43" s="119"/>
      <c r="G43" s="119"/>
      <c r="H43" s="119"/>
      <c r="I43" s="119"/>
      <c r="J43" s="119"/>
    </row>
    <row r="44" spans="1:10" s="97" customFormat="1" ht="29.25" customHeight="1">
      <c r="A44" s="117">
        <v>30229</v>
      </c>
      <c r="B44" s="117" t="s">
        <v>230</v>
      </c>
      <c r="C44" s="113">
        <v>44</v>
      </c>
      <c r="D44" s="113">
        <v>44</v>
      </c>
      <c r="E44" s="109"/>
      <c r="F44" s="119"/>
      <c r="G44" s="119"/>
      <c r="H44" s="119"/>
      <c r="I44" s="119"/>
      <c r="J44" s="119"/>
    </row>
    <row r="45" spans="1:10" s="97" customFormat="1" ht="21.75" customHeight="1">
      <c r="A45" s="117">
        <v>30231</v>
      </c>
      <c r="B45" s="117" t="s">
        <v>231</v>
      </c>
      <c r="C45" s="112">
        <v>21</v>
      </c>
      <c r="D45" s="112">
        <v>21</v>
      </c>
      <c r="E45" s="109"/>
      <c r="F45" s="119"/>
      <c r="G45" s="119"/>
      <c r="H45" s="119"/>
      <c r="I45" s="119"/>
      <c r="J45" s="119"/>
    </row>
    <row r="46" spans="1:10" s="97" customFormat="1" ht="27" customHeight="1">
      <c r="A46" s="117">
        <v>30239</v>
      </c>
      <c r="B46" s="117" t="s">
        <v>232</v>
      </c>
      <c r="C46" s="112">
        <v>160</v>
      </c>
      <c r="D46" s="112">
        <v>160</v>
      </c>
      <c r="E46" s="109"/>
      <c r="F46" s="119"/>
      <c r="G46" s="119"/>
      <c r="H46" s="119"/>
      <c r="I46" s="119"/>
      <c r="J46" s="119"/>
    </row>
    <row r="47" spans="1:10" ht="14.25">
      <c r="A47" s="117">
        <v>30240</v>
      </c>
      <c r="B47" s="117" t="s">
        <v>233</v>
      </c>
      <c r="C47" s="120"/>
      <c r="D47" s="120"/>
      <c r="E47" s="109"/>
      <c r="F47" s="119"/>
      <c r="G47" s="119"/>
      <c r="H47" s="119"/>
      <c r="I47" s="119"/>
      <c r="J47" s="119"/>
    </row>
    <row r="48" spans="1:10" ht="14.25">
      <c r="A48" s="117">
        <v>30299</v>
      </c>
      <c r="B48" s="117" t="s">
        <v>234</v>
      </c>
      <c r="C48" s="112"/>
      <c r="D48" s="112"/>
      <c r="E48" s="109"/>
      <c r="F48" s="119"/>
      <c r="G48" s="106" t="s">
        <v>235</v>
      </c>
      <c r="H48" s="119">
        <f>SUM(C7,C21)</f>
        <v>5856</v>
      </c>
      <c r="I48" s="119">
        <f>H48</f>
        <v>5856</v>
      </c>
      <c r="J48" s="119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3333333333334" right="0.7083333333333334" top="0.5506944444444445" bottom="0.7479166666666667" header="0.3145833333333333" footer="0.3145833333333333"/>
  <pageSetup fitToWidth="0" fitToHeight="1" horizontalDpi="600" verticalDpi="6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6" sqref="A6"/>
    </sheetView>
  </sheetViews>
  <sheetFormatPr defaultColWidth="9.00390625" defaultRowHeight="15"/>
  <cols>
    <col min="1" max="1" width="37.421875" style="84" customWidth="1"/>
    <col min="2" max="2" width="24.8515625" style="84" customWidth="1"/>
    <col min="3" max="3" width="20.8515625" style="84" customWidth="1"/>
    <col min="4" max="16384" width="9.00390625" style="84" customWidth="1"/>
  </cols>
  <sheetData>
    <row r="1" spans="1:3" ht="35.25" customHeight="1">
      <c r="A1" s="85" t="s">
        <v>236</v>
      </c>
      <c r="B1" s="85"/>
      <c r="C1" s="85"/>
    </row>
    <row r="2" spans="1:3" ht="37.5" customHeight="1">
      <c r="A2" s="86" t="s">
        <v>237</v>
      </c>
      <c r="B2" s="86"/>
      <c r="C2" s="86"/>
    </row>
    <row r="3" spans="1:3" s="83" customFormat="1" ht="19.5" customHeight="1">
      <c r="A3" s="87" t="s">
        <v>2</v>
      </c>
      <c r="B3" s="87"/>
      <c r="C3" s="88" t="s">
        <v>3</v>
      </c>
    </row>
    <row r="4" spans="1:3" ht="49.5" customHeight="1">
      <c r="A4" s="89" t="s">
        <v>40</v>
      </c>
      <c r="B4" s="89" t="s">
        <v>238</v>
      </c>
      <c r="C4" s="90" t="s">
        <v>239</v>
      </c>
    </row>
    <row r="5" spans="1:3" ht="30" customHeight="1">
      <c r="A5" s="89" t="s">
        <v>60</v>
      </c>
      <c r="B5" s="89"/>
      <c r="C5" s="91"/>
    </row>
    <row r="6" spans="1:7" ht="30" customHeight="1">
      <c r="A6" s="91" t="s">
        <v>240</v>
      </c>
      <c r="B6" s="91"/>
      <c r="C6" s="91"/>
      <c r="G6" s="92"/>
    </row>
    <row r="7" spans="1:3" ht="30" customHeight="1">
      <c r="A7" s="91" t="s">
        <v>241</v>
      </c>
      <c r="B7" s="91"/>
      <c r="C7" s="91"/>
    </row>
    <row r="8" spans="1:3" ht="30" customHeight="1">
      <c r="A8" s="91" t="s">
        <v>242</v>
      </c>
      <c r="B8" s="91">
        <v>11</v>
      </c>
      <c r="C8" s="91">
        <v>21</v>
      </c>
    </row>
    <row r="9" spans="1:3" ht="30" customHeight="1">
      <c r="A9" s="93" t="s">
        <v>243</v>
      </c>
      <c r="B9" s="93">
        <v>11</v>
      </c>
      <c r="C9" s="91">
        <v>21</v>
      </c>
    </row>
    <row r="10" spans="1:3" ht="30" customHeight="1">
      <c r="A10" s="94" t="s">
        <v>244</v>
      </c>
      <c r="B10" s="94"/>
      <c r="C10" s="91"/>
    </row>
    <row r="11" spans="1:3" ht="107.25" customHeight="1">
      <c r="A11" s="95" t="s">
        <v>245</v>
      </c>
      <c r="B11" s="95"/>
      <c r="C11" s="96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7" sqref="D7"/>
    </sheetView>
  </sheetViews>
  <sheetFormatPr defaultColWidth="9.00390625" defaultRowHeight="15"/>
  <cols>
    <col min="1" max="3" width="4.7109375" style="69" customWidth="1"/>
    <col min="4" max="4" width="23.00390625" style="69" customWidth="1"/>
    <col min="5" max="5" width="38.57421875" style="69" customWidth="1"/>
    <col min="6" max="16384" width="9.00390625" style="69" customWidth="1"/>
  </cols>
  <sheetData>
    <row r="1" spans="1:5" ht="25.5" customHeight="1">
      <c r="A1" s="62" t="s">
        <v>246</v>
      </c>
      <c r="B1" s="62"/>
      <c r="C1" s="62"/>
      <c r="D1" s="62"/>
      <c r="E1" s="62"/>
    </row>
    <row r="2" spans="1:5" ht="32.25" customHeight="1">
      <c r="A2" s="70" t="s">
        <v>247</v>
      </c>
      <c r="B2" s="70"/>
      <c r="C2" s="70"/>
      <c r="D2" s="70"/>
      <c r="E2" s="70"/>
    </row>
    <row r="3" spans="1:5" s="67" customFormat="1" ht="32.25" customHeight="1">
      <c r="A3" s="34" t="s">
        <v>2</v>
      </c>
      <c r="B3" s="34"/>
      <c r="C3" s="34"/>
      <c r="D3" s="34"/>
      <c r="E3" s="35" t="s">
        <v>248</v>
      </c>
    </row>
    <row r="4" spans="1:5" s="68" customFormat="1" ht="36" customHeight="1">
      <c r="A4" s="71" t="s">
        <v>48</v>
      </c>
      <c r="B4" s="72"/>
      <c r="C4" s="73"/>
      <c r="D4" s="74" t="s">
        <v>49</v>
      </c>
      <c r="E4" s="74" t="s">
        <v>144</v>
      </c>
    </row>
    <row r="5" spans="1:5" s="66" customFormat="1" ht="18" customHeight="1">
      <c r="A5" s="75" t="s">
        <v>50</v>
      </c>
      <c r="B5" s="75" t="s">
        <v>51</v>
      </c>
      <c r="C5" s="75" t="s">
        <v>52</v>
      </c>
      <c r="D5" s="76"/>
      <c r="E5" s="76"/>
    </row>
    <row r="6" spans="1:5" s="66" customFormat="1" ht="18" customHeight="1">
      <c r="A6" s="77"/>
      <c r="B6" s="78"/>
      <c r="C6" s="79"/>
      <c r="D6" s="80"/>
      <c r="E6" s="81">
        <v>0</v>
      </c>
    </row>
    <row r="7" spans="1:5" s="66" customFormat="1" ht="18" customHeight="1">
      <c r="A7" s="77"/>
      <c r="B7" s="78"/>
      <c r="C7" s="79"/>
      <c r="D7" s="82"/>
      <c r="E7" s="81"/>
    </row>
    <row r="8" spans="1:5" s="66" customFormat="1" ht="18" customHeight="1">
      <c r="A8" s="77"/>
      <c r="B8" s="78"/>
      <c r="C8" s="79"/>
      <c r="D8" s="82"/>
      <c r="E8" s="81"/>
    </row>
    <row r="9" spans="1:5" s="66" customFormat="1" ht="18" customHeight="1">
      <c r="A9" s="77"/>
      <c r="B9" s="78"/>
      <c r="C9" s="79"/>
      <c r="D9" s="82"/>
      <c r="E9" s="81"/>
    </row>
    <row r="10" spans="1:5" s="66" customFormat="1" ht="18" customHeight="1">
      <c r="A10" s="77"/>
      <c r="B10" s="78"/>
      <c r="C10" s="79"/>
      <c r="D10" s="82"/>
      <c r="E10" s="81"/>
    </row>
    <row r="11" spans="1:5" s="66" customFormat="1" ht="18" customHeight="1">
      <c r="A11" s="77"/>
      <c r="B11" s="78"/>
      <c r="C11" s="79"/>
      <c r="D11" s="82" t="s">
        <v>41</v>
      </c>
      <c r="E11" s="81"/>
    </row>
    <row r="12" spans="1:5" s="66" customFormat="1" ht="18" customHeight="1">
      <c r="A12" s="77"/>
      <c r="B12" s="78"/>
      <c r="C12" s="79"/>
      <c r="D12" s="82" t="s">
        <v>41</v>
      </c>
      <c r="E12" s="81"/>
    </row>
    <row r="13" spans="1:5" s="66" customFormat="1" ht="18" customHeight="1">
      <c r="A13" s="77"/>
      <c r="B13" s="78"/>
      <c r="C13" s="79"/>
      <c r="D13" s="82" t="s">
        <v>41</v>
      </c>
      <c r="E13" s="81"/>
    </row>
    <row r="14" spans="1:5" s="66" customFormat="1" ht="18" customHeight="1">
      <c r="A14" s="77"/>
      <c r="B14" s="78"/>
      <c r="C14" s="79"/>
      <c r="D14" s="82" t="s">
        <v>41</v>
      </c>
      <c r="E14" s="81"/>
    </row>
    <row r="15" spans="1:5" s="66" customFormat="1" ht="18" customHeight="1">
      <c r="A15" s="77"/>
      <c r="B15" s="78"/>
      <c r="C15" s="79"/>
      <c r="D15" s="82" t="s">
        <v>41</v>
      </c>
      <c r="E15" s="81"/>
    </row>
    <row r="16" spans="1:5" s="66" customFormat="1" ht="18" customHeight="1">
      <c r="A16" s="77"/>
      <c r="B16" s="78"/>
      <c r="C16" s="79"/>
      <c r="D16" s="82" t="s">
        <v>41</v>
      </c>
      <c r="E16" s="81"/>
    </row>
    <row r="17" s="66" customFormat="1" ht="13.5">
      <c r="A17" s="66" t="s">
        <v>249</v>
      </c>
    </row>
    <row r="18" s="66" customFormat="1" ht="13.5"/>
    <row r="19" spans="1:3" ht="13.5">
      <c r="A19" s="66"/>
      <c r="B19" s="66"/>
      <c r="C19" s="66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A3" sqref="A3:D3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3.5">
      <c r="A1" s="62" t="s">
        <v>250</v>
      </c>
      <c r="B1" s="62"/>
      <c r="C1" s="62"/>
      <c r="D1" s="62"/>
      <c r="E1" s="62"/>
    </row>
    <row r="2" spans="1:6" ht="27">
      <c r="A2" s="63" t="s">
        <v>251</v>
      </c>
      <c r="B2" s="63"/>
      <c r="C2" s="63"/>
      <c r="D2" s="63"/>
      <c r="E2" s="63"/>
      <c r="F2" s="63"/>
    </row>
    <row r="3" spans="1:6" ht="22.5" customHeight="1">
      <c r="A3" s="34" t="s">
        <v>2</v>
      </c>
      <c r="B3" s="34"/>
      <c r="C3" s="34"/>
      <c r="D3" s="34"/>
      <c r="F3" s="35" t="s">
        <v>248</v>
      </c>
    </row>
    <row r="4" spans="1:6" s="60" customFormat="1" ht="22.5" customHeight="1">
      <c r="A4" s="41" t="s">
        <v>252</v>
      </c>
      <c r="B4" s="41" t="s">
        <v>253</v>
      </c>
      <c r="C4" s="41" t="s">
        <v>254</v>
      </c>
      <c r="D4" s="41" t="s">
        <v>255</v>
      </c>
      <c r="E4" s="41"/>
      <c r="F4" s="41"/>
    </row>
    <row r="5" spans="1:6" s="60" customFormat="1" ht="22.5" customHeight="1">
      <c r="A5" s="41"/>
      <c r="B5" s="41"/>
      <c r="C5" s="41"/>
      <c r="D5" s="41" t="s">
        <v>60</v>
      </c>
      <c r="E5" s="41" t="s">
        <v>143</v>
      </c>
      <c r="F5" s="41" t="s">
        <v>144</v>
      </c>
    </row>
    <row r="6" spans="1:6" s="60" customFormat="1" ht="24" customHeight="1">
      <c r="A6" s="64" t="s">
        <v>41</v>
      </c>
      <c r="B6" s="64" t="s">
        <v>41</v>
      </c>
      <c r="C6" s="64" t="s">
        <v>41</v>
      </c>
      <c r="D6" s="25">
        <v>0</v>
      </c>
      <c r="E6" s="25"/>
      <c r="F6" s="25"/>
    </row>
    <row r="7" spans="1:6" s="60" customFormat="1" ht="24" customHeight="1">
      <c r="A7" s="64"/>
      <c r="B7" s="64"/>
      <c r="C7" s="64"/>
      <c r="D7" s="25"/>
      <c r="E7" s="25"/>
      <c r="F7" s="25"/>
    </row>
    <row r="8" spans="1:6" s="60" customFormat="1" ht="24" customHeight="1">
      <c r="A8" s="64"/>
      <c r="B8" s="64"/>
      <c r="C8" s="64"/>
      <c r="D8" s="25"/>
      <c r="E8" s="25"/>
      <c r="F8" s="25"/>
    </row>
    <row r="9" spans="1:6" s="60" customFormat="1" ht="24" customHeight="1">
      <c r="A9" s="42"/>
      <c r="B9" s="42"/>
      <c r="C9" s="41" t="s">
        <v>256</v>
      </c>
      <c r="D9" s="25"/>
      <c r="E9" s="25"/>
      <c r="F9" s="25"/>
    </row>
    <row r="10" spans="1:6" s="61" customFormat="1" ht="13.5">
      <c r="A10" s="65"/>
      <c r="B10" s="65"/>
      <c r="C10" s="65"/>
      <c r="D10" s="65"/>
      <c r="E10" s="65"/>
      <c r="F10" s="65"/>
    </row>
    <row r="11" spans="1:5" ht="13.5">
      <c r="A11" s="66" t="s">
        <v>257</v>
      </c>
      <c r="B11" s="66"/>
      <c r="C11" s="66"/>
      <c r="D11" s="66"/>
      <c r="E11" s="66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2023-08-24T01:27:56Z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6F779EC5C72941908F29174905C31E56</vt:lpwstr>
  </property>
</Properties>
</file>